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60" tabRatio="800" firstSheet="2" activeTab="3"/>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9" r:id="rId13"/>
    <sheet name="表12-政府采购（资产配置、购买服务）预算表" sheetId="14" r:id="rId14"/>
    <sheet name="表13-一般公共预算拨款“三公”经费及会议培训费表" sheetId="15" r:id="rId15"/>
    <sheet name="表14-部门专项业务经费绩效目标表(1)" sheetId="16" r:id="rId16"/>
    <sheet name="表14-部门专项业务经费绩效目标表 (2)" sheetId="20" r:id="rId17"/>
    <sheet name="表14-部门专项业务经费绩效目标表 (3)" sheetId="21" r:id="rId18"/>
    <sheet name="表14-部门专项业务经费绩效目标表 (4)" sheetId="22" r:id="rId19"/>
    <sheet name="表14-部门专项业务经费绩效目标表 (5)" sheetId="23" r:id="rId20"/>
    <sheet name="表14-部门专项业务经费绩效目标表 (6)" sheetId="24" r:id="rId21"/>
    <sheet name="表15-部门整体支出绩效目标表" sheetId="17" r:id="rId22"/>
    <sheet name="表16-专项资金总体绩效目标表" sheetId="18" r:id="rId23"/>
  </sheets>
  <definedNames>
    <definedName name="_xlnm._FilterDatabase" localSheetId="7" hidden="1">'表6-一般公共预算支出明细表（按经济分类科目）'!$A$1:$I$54</definedName>
    <definedName name="_xlnm._FilterDatabase" localSheetId="12" hidden="1">'表11-财政拨款结转资金支出表'!$A$1:$K$44</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'表1-收支总表'!$A$4:$H$45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21">'表15-部门整体支出绩效目标表'!$A$1:$L$145</definedName>
    <definedName name="_xlnm.Print_Titles" localSheetId="21">'表15-部门整体支出绩效目标表'!$1:$3</definedName>
  </definedNames>
  <calcPr calcId="144525"/>
</workbook>
</file>

<file path=xl/sharedStrings.xml><?xml version="1.0" encoding="utf-8"?>
<sst xmlns="http://schemas.openxmlformats.org/spreadsheetml/2006/main" count="1840" uniqueCount="682">
  <si>
    <t>2022年部门综合预算公开报表</t>
  </si>
  <si>
    <t xml:space="preserve">                    部门名称：商洛市自然资源局（汇总）</t>
  </si>
  <si>
    <t xml:space="preserve">                    保密审查情况：已审查</t>
  </si>
  <si>
    <t xml:space="preserve">                    部门主要负责人审签情况：已审签</t>
  </si>
  <si>
    <t>目录</t>
  </si>
  <si>
    <t>报表</t>
  </si>
  <si>
    <t>报表名称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</si>
  <si>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</si>
  <si>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</si>
  <si>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</si>
  <si>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</si>
  <si>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</si>
  <si>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</si>
  <si>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</si>
  <si>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</si>
  <si>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</si>
  <si>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</si>
  <si>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</si>
  <si>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</si>
  <si>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t>
  </si>
  <si>
    <t>表6</t>
  </si>
  <si>
    <t>2022年部门综合预算一般公共预算支出明细表（按支出经济分类科目）</t>
  </si>
  <si>
    <t>表7</t>
  </si>
  <si>
    <t>2022年部门综合预算一般公共预算基本支出明细表（按支出功能分类科目）</t>
  </si>
  <si>
    <t>表8</t>
  </si>
  <si>
    <t>2022年部门综合预算一般公共预算基本支出明细表（按支出经济分类科目）</t>
  </si>
  <si>
    <t>表9</t>
  </si>
  <si>
    <t>2022年部门综合预算政府性基金收支表</t>
  </si>
  <si>
    <t>是</t>
  </si>
  <si>
    <t>2022年本部门未安排政府性基金预算</t>
  </si>
  <si>
    <t>表10</t>
  </si>
  <si>
    <t>2022年部门综合预算专项业务经费支出表</t>
  </si>
  <si>
    <t>表11</t>
  </si>
  <si>
    <t>2022年部门综合预算财政拨款上年结转资金支出表</t>
  </si>
  <si>
    <t>2021年本部门财政拨款上年结转资金未批复</t>
  </si>
  <si>
    <t>表12</t>
  </si>
  <si>
    <t>2022年部门综合预算政府采购（资产配置、购买服务）预算表</t>
  </si>
  <si>
    <t>2022年本部门未安排政府采购（资产配置、购买服务）预算</t>
  </si>
  <si>
    <t>表13</t>
  </si>
  <si>
    <t>2022年部门综合预算一般公共预算拨款“三公”经费及会议费、培训费支出预算表</t>
  </si>
  <si>
    <t>表14</t>
  </si>
  <si>
    <t>2022年部门专项业务经费绩效目标表</t>
  </si>
  <si>
    <t>表15</t>
  </si>
  <si>
    <t>2022年部门整体支出绩效目标表</t>
  </si>
  <si>
    <t>表16</t>
  </si>
  <si>
    <t>2022年专项资金总体绩效目标表</t>
  </si>
  <si>
    <t>2022年本部门不涉及</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</si>
  <si>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</si>
  <si>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</si>
  <si>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</si>
  <si>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</si>
  <si>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</si>
  <si>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</si>
  <si>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</si>
  <si>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</si>
  <si>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</si>
  <si>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</si>
  <si>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</si>
  <si>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</si>
  <si>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</si>
  <si>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</si>
  <si>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</si>
  <si>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</si>
  <si>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</si>
  <si>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</si>
  <si>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</si>
  <si>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</si>
  <si>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</si>
  <si>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</si>
  <si>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</si>
  <si>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</si>
  <si>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</si>
  <si>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</si>
  <si>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</si>
  <si>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</si>
  <si>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</si>
  <si>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</si>
  <si>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</si>
  <si>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</si>
  <si>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</si>
  <si>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</si>
  <si>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</si>
  <si>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</si>
  <si>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</si>
  <si>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</si>
  <si>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</si>
  <si>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</si>
  <si>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</si>
  <si>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</si>
  <si>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</si>
  <si>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</si>
  <si>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</si>
  <si>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</si>
  <si>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</si>
  <si>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</si>
  <si>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</si>
  <si>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</si>
  <si>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</si>
  <si>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</si>
  <si>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</si>
  <si>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</si>
  <si>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</si>
  <si>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</si>
  <si>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</si>
  <si>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</si>
  <si>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</si>
  <si>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</si>
  <si>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</si>
  <si>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</si>
  <si>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</si>
  <si>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</si>
  <si>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</si>
  <si>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</si>
  <si>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</si>
  <si>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</si>
  <si>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</si>
  <si>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</si>
  <si>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</si>
  <si>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</si>
  <si>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</si>
  <si>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</si>
  <si>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</si>
  <si>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</si>
  <si>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</si>
  <si>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</si>
  <si>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</si>
  <si>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</si>
  <si>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</si>
  <si>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</si>
  <si>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</si>
  <si>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</si>
  <si>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</si>
  <si>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</si>
  <si>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</si>
  <si>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</si>
  <si>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</si>
  <si>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</si>
  <si>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</si>
  <si>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</si>
  <si>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</si>
  <si>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</si>
  <si>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</si>
  <si>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</si>
  <si>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</si>
  <si>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</si>
  <si>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</si>
  <si>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</si>
  <si>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</si>
  <si>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</si>
  <si>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</si>
  <si>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</si>
  <si>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</si>
  <si>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</si>
  <si>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</si>
  <si>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商洛市自然资源局机关（本级）</t>
  </si>
  <si>
    <t>商洛市国土资源执法监察支队</t>
  </si>
  <si>
    <t>商洛市统一征地办公室</t>
  </si>
  <si>
    <t>商洛市土地收购储备中心</t>
  </si>
  <si>
    <t>商洛市地质环境监测中心站</t>
  </si>
  <si>
    <t>商洛市不动产登记中心</t>
  </si>
  <si>
    <t>商洛市土地开发复垦整理中心</t>
  </si>
  <si>
    <t>商洛市自然资源局商州分局</t>
  </si>
  <si>
    <t>商洛市移民（脱贫）搬迁工作办公室</t>
  </si>
  <si>
    <t>商洛市自然资源局商州分局土地整治中心</t>
  </si>
  <si>
    <t>商洛市自然资源局商州分局土地收购储备中心</t>
  </si>
  <si>
    <t>商洛市自然资源局商州分局地质环境监测站</t>
  </si>
  <si>
    <t>商洛市自然资源勘测设计院</t>
  </si>
  <si>
    <t>商洛市城市展示馆</t>
  </si>
  <si>
    <t>商洛市自然资源局商州分局规划站</t>
  </si>
  <si>
    <t>商洛市自然资源局高新区（商丹园区）分局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</si>
  <si>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</si>
  <si>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</si>
  <si>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</si>
  <si>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</si>
  <si>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</si>
  <si>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</si>
  <si>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</si>
  <si>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2022年部门综合预算一般公共预算支出明细表（按支出功能分类科目-不含上年结转）</t>
  </si>
  <si>
    <t>功能科目编码</t>
  </si>
  <si>
    <t>功能科目名称</t>
  </si>
  <si>
    <t>人员经费支出</t>
  </si>
  <si>
    <t>公用经费支出</t>
  </si>
  <si>
    <t>专项业务经费支出</t>
  </si>
  <si>
    <t>备注</t>
  </si>
  <si>
    <t>社会保障和就业支出</t>
  </si>
  <si>
    <t>行政事业单位养老支出</t>
  </si>
  <si>
    <t>事业单位离退休</t>
  </si>
  <si>
    <t>机关事业单位基本养老保险缴费支出</t>
  </si>
  <si>
    <t>机关事业单位职业年金缴费支出</t>
  </si>
  <si>
    <t>卫生健康指出</t>
  </si>
  <si>
    <t>行政事业单位医疗</t>
  </si>
  <si>
    <t>行政单位医疗</t>
  </si>
  <si>
    <t>事业单位医疗</t>
  </si>
  <si>
    <t>城乡社区支出</t>
  </si>
  <si>
    <t>城乡社区规划与管理</t>
  </si>
  <si>
    <t>220</t>
  </si>
  <si>
    <t>自然资源海洋气象等支出</t>
  </si>
  <si>
    <t>22001</t>
  </si>
  <si>
    <t xml:space="preserve">自然资源事务 </t>
  </si>
  <si>
    <t>2200101</t>
  </si>
  <si>
    <t>行政运行</t>
  </si>
  <si>
    <t>自然资源规划及管理</t>
  </si>
  <si>
    <t>事业运行</t>
  </si>
  <si>
    <t>住房保障支出</t>
  </si>
  <si>
    <t>住房改革支出</t>
  </si>
  <si>
    <t>住房公积金</t>
  </si>
  <si>
    <t>灾害防治及应急管理支出</t>
  </si>
  <si>
    <t>自然灾害防治</t>
  </si>
  <si>
    <t>地质灾害防治</t>
  </si>
  <si>
    <t>2022年部门综合预算一般公共预算支出明细表（按支出经济分类科目-不含上年结转）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</si>
  <si>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</si>
  <si>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</si>
  <si>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</si>
  <si>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</si>
  <si>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</si>
  <si>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</si>
  <si>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</si>
  <si>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基本工资</t>
  </si>
  <si>
    <t>50101</t>
  </si>
  <si>
    <t>工资奖金津补贴</t>
  </si>
  <si>
    <t>50501</t>
  </si>
  <si>
    <t>　　30102</t>
  </si>
  <si>
    <t>津贴补贴</t>
  </si>
  <si>
    <t>　　30103</t>
  </si>
  <si>
    <t>奖金</t>
  </si>
  <si>
    <t>　　30107</t>
  </si>
  <si>
    <t>绩效工资</t>
  </si>
  <si>
    <t>50199</t>
  </si>
  <si>
    <t>其他工资福利支出</t>
  </si>
  <si>
    <t>　　30108</t>
  </si>
  <si>
    <t>机关事业单位基本养老保险缴费</t>
  </si>
  <si>
    <t>50102</t>
  </si>
  <si>
    <t>社会保障缴费</t>
  </si>
  <si>
    <t>　　30109</t>
  </si>
  <si>
    <t>职业年金缴费</t>
  </si>
  <si>
    <t>　　30110</t>
  </si>
  <si>
    <t>职工基本医疗保险缴费</t>
  </si>
  <si>
    <t>　　30112</t>
  </si>
  <si>
    <t>其他社会保障缴费</t>
  </si>
  <si>
    <t>　　30113</t>
  </si>
  <si>
    <t>50103</t>
  </si>
  <si>
    <t>　　30199</t>
  </si>
  <si>
    <t xml:space="preserve">  …</t>
  </si>
  <si>
    <t>302</t>
  </si>
  <si>
    <t>商品和服务支出</t>
  </si>
  <si>
    <t>　　30201</t>
  </si>
  <si>
    <t>办公费</t>
  </si>
  <si>
    <t>50201</t>
  </si>
  <si>
    <t>办公经费</t>
  </si>
  <si>
    <t>50502</t>
  </si>
  <si>
    <t>　　30202</t>
  </si>
  <si>
    <t>印刷费</t>
  </si>
  <si>
    <t>　　30207</t>
  </si>
  <si>
    <t>邮电费</t>
  </si>
  <si>
    <t>　　30209</t>
  </si>
  <si>
    <t>物业管理费</t>
  </si>
  <si>
    <t>　　30211</t>
  </si>
  <si>
    <t>差旅费</t>
  </si>
  <si>
    <t>　　30212</t>
  </si>
  <si>
    <t>因公出国（境）费用</t>
  </si>
  <si>
    <t>50207</t>
  </si>
  <si>
    <t>　　30215</t>
  </si>
  <si>
    <t>会议费</t>
  </si>
  <si>
    <t>50202</t>
  </si>
  <si>
    <t>　　30216</t>
  </si>
  <si>
    <t>培训费</t>
  </si>
  <si>
    <t>50203</t>
  </si>
  <si>
    <t>　　30217</t>
  </si>
  <si>
    <t>公务接待费</t>
  </si>
  <si>
    <t>50206</t>
  </si>
  <si>
    <t>　　30227</t>
  </si>
  <si>
    <t>委托业务费</t>
  </si>
  <si>
    <t>50299</t>
  </si>
  <si>
    <t>其他商品和服务支出</t>
  </si>
  <si>
    <t>　　30228</t>
  </si>
  <si>
    <t>工会经费</t>
  </si>
  <si>
    <t>　　30229</t>
  </si>
  <si>
    <t>福利费</t>
  </si>
  <si>
    <t>　　30239</t>
  </si>
  <si>
    <t>其他交通费用</t>
  </si>
  <si>
    <t>　　30299</t>
  </si>
  <si>
    <t>303</t>
  </si>
  <si>
    <t>对个人和家庭的补助</t>
  </si>
  <si>
    <t/>
  </si>
  <si>
    <t>　　30305</t>
  </si>
  <si>
    <t>生活补助</t>
  </si>
  <si>
    <t>50901</t>
  </si>
  <si>
    <t>社会福利和救助</t>
  </si>
  <si>
    <t>310</t>
  </si>
  <si>
    <t>资本性支出</t>
  </si>
  <si>
    <t>　　31005</t>
  </si>
  <si>
    <t>基础设施建设</t>
  </si>
  <si>
    <t>50302</t>
  </si>
  <si>
    <t>2022年部门综合预算一般公共预算基本支出明细表（按支出功能分类科目-不含上年结转）</t>
  </si>
  <si>
    <t>2022年部门综合预算一般公共预算基本支出明细表（支出经济分类科目-不含上年结转）</t>
  </si>
  <si>
    <t>2022年部门综合预算政府性基金收支表（不含上年结转）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</si>
  <si>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</si>
  <si>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</si>
  <si>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</si>
  <si>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</si>
  <si>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</si>
  <si>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</si>
  <si>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</si>
  <si>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</si>
  <si>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</si>
  <si>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</si>
  <si>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</si>
  <si>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</si>
  <si>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</si>
  <si>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</si>
  <si>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</si>
  <si>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</si>
  <si>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</si>
  <si>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</si>
  <si>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</si>
  <si>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</si>
  <si>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</si>
  <si>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</si>
  <si>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</si>
  <si>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</si>
  <si>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</si>
  <si>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</si>
  <si>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</si>
  <si>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</si>
  <si>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</si>
  <si>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</si>
  <si>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</si>
  <si>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</si>
  <si>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</si>
  <si>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十四、债务付息支出</t>
  </si>
  <si>
    <t xml:space="preserve">    对企业补助(基本建设）</t>
  </si>
  <si>
    <t>十三、转移性支出</t>
  </si>
  <si>
    <t>十五、债务发行费用支出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</si>
  <si>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</si>
  <si>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</si>
  <si>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</si>
  <si>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</si>
  <si>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</si>
  <si>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</si>
  <si>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</si>
  <si>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</si>
  <si>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2022年部门综合预算专项业务经费支出表（不含上年结转）</t>
  </si>
  <si>
    <t>单位（项目）名称</t>
  </si>
  <si>
    <t>项目金额</t>
  </si>
  <si>
    <t>项目简介</t>
  </si>
  <si>
    <t>国土空间总体规划编制费</t>
  </si>
  <si>
    <t>城市详规编制费</t>
  </si>
  <si>
    <t>2021年地质灾害综合防治体系建设项目市级配套资金（2022年实施）（2018年开始至2022年结束）</t>
  </si>
  <si>
    <t>地灾防治宣传、防治技术推广，地质灾害调查、报告、处理，地灾危险性评估等</t>
  </si>
  <si>
    <t>地质灾害预防预警系统运行费用</t>
  </si>
  <si>
    <t>地质灾害防治专项经费</t>
  </si>
  <si>
    <t>地质灾害隐患点监测员工资</t>
  </si>
  <si>
    <t>部门综合预算财政拨款上年结转资金支出表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</si>
  <si>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</si>
  <si>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</si>
  <si>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</si>
  <si>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</si>
  <si>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</si>
  <si>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</si>
  <si>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</si>
  <si>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</si>
  <si>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</si>
  <si>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</si>
  <si>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 xml:space="preserve">  社会保障缴费</t>
  </si>
  <si>
    <t>基本支出</t>
  </si>
  <si>
    <t>一般公共预算支出</t>
  </si>
  <si>
    <t>土地出让业务支出</t>
  </si>
  <si>
    <t>项目支出</t>
  </si>
  <si>
    <t>政府性基金预算支出</t>
  </si>
  <si>
    <t>注：项目类别指基本支出或项目支出；资金性质指一般公共预算支出、政府性基金预算支出、国有资本经营预算支出等。</t>
  </si>
  <si>
    <t>2022年部门综合预算政府采购（资产配置、购买服务）预算表（不含上年结转）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</si>
  <si>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</si>
  <si>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</si>
  <si>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</si>
  <si>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</si>
  <si>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</si>
  <si>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</si>
  <si>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</si>
  <si>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</si>
  <si>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</si>
  <si>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</si>
  <si>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</si>
  <si>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</si>
  <si>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</si>
  <si>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</si>
  <si>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2022年部门综合预算一般公共预算拨款“三公”经费及会议费、培训费支出预算表（不含上年结转）</t>
  </si>
  <si>
    <t>2021年</t>
  </si>
  <si>
    <t>2022年</t>
  </si>
  <si>
    <t>增减变化情况</t>
  </si>
  <si>
    <t>一般公共预算拨款安排的“三公”经费预算</t>
  </si>
  <si>
    <t>公务用车购置及运行维护费</t>
  </si>
  <si>
    <t>公务用车购置费</t>
  </si>
  <si>
    <t>公务用车运行维护费</t>
  </si>
  <si>
    <t>表14-1</t>
  </si>
  <si>
    <t>2022年部门预算专项业务经费绩效目标表</t>
  </si>
  <si>
    <t>项目名称</t>
  </si>
  <si>
    <t>商洛市国土空间总体规划（2020-2035年）编制</t>
  </si>
  <si>
    <t>主管部门</t>
  </si>
  <si>
    <t>商洛市自然资源局</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</si>
  <si>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</si>
  <si>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</si>
  <si>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</si>
  <si>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</si>
  <si>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年度目标</t>
  </si>
  <si>
    <t>目标1：完成商洛市国土空间总体规划（2020-2035年）编制。</t>
  </si>
  <si>
    <t>年
度
绩
效
指
标</t>
  </si>
  <si>
    <t>一级指标</t>
  </si>
  <si>
    <t>二级指标</t>
  </si>
  <si>
    <t>指标内容</t>
  </si>
  <si>
    <t>指标值</t>
  </si>
  <si>
    <t>产出指标</t>
  </si>
  <si>
    <t>数量指标</t>
  </si>
  <si>
    <t>编制规划数量</t>
  </si>
  <si>
    <t>≥1项</t>
  </si>
  <si>
    <t>文本、图纸、说明书、附件完整纸质、电子版成果</t>
  </si>
  <si>
    <t>电子版1套，纸质版≥5套</t>
  </si>
  <si>
    <t>质量指标</t>
  </si>
  <si>
    <t>评审通过率</t>
  </si>
  <si>
    <t>时效指标</t>
  </si>
  <si>
    <t>按照时间节点完成相应工作进度</t>
  </si>
  <si>
    <t>成本指标</t>
  </si>
  <si>
    <t>总成本</t>
  </si>
  <si>
    <t>≤1000万元</t>
  </si>
  <si>
    <t>效益指标</t>
  </si>
  <si>
    <t>经济效益指标</t>
  </si>
  <si>
    <t>对经济发展的促进作用是否
明显</t>
  </si>
  <si>
    <t>社会效益指标</t>
  </si>
  <si>
    <t>基本公共服务水平是否提升</t>
  </si>
  <si>
    <t>生态效益指标</t>
  </si>
  <si>
    <t>有效保护商洛生态</t>
  </si>
  <si>
    <t>可持续影响指标</t>
  </si>
  <si>
    <t>适应未来一定时期内发展需求</t>
  </si>
  <si>
    <t>满意度指标</t>
  </si>
  <si>
    <t>服务对象
满意度指标</t>
  </si>
  <si>
    <t>服务对象满意度</t>
  </si>
  <si>
    <t>≥90%</t>
  </si>
  <si>
    <t>备 注：1、绩效指标可选择填写。 2、根据需要可往下续表。 3、市县扶贫资金项目的绩效目标必须公开。4、市县部门也应公开。</t>
  </si>
  <si>
    <t>表14-2</t>
  </si>
  <si>
    <t>商洛市各项规划编制经费</t>
  </si>
  <si>
    <t>目标1：完成商洛市过渡期国土空间规划编制。
目标2：完成商洛市多规合一业务协同平台和国土空间规划信息平台建设项目。
目标3：完成商洛市地质灾害防治“十四五”规划项目。
目标4：完成商洛市高铁站片区修规设计。
目标5：完成中国康养之都·商洛金凤山康养新区概念规划。
目标6：完成商洛市北新街东片区控制性详细规划修编。
目标7：完成商洛市西关片区、东街片区、南秦片区控制性详细规划。
目标8：完成商洛市主城区总体城市设计。
目标9：完成商洛市生态修复规划编制。
目标10：完成金鸡塬康养项目控制性详细规划编制。
目标11：完成商洛市城市体检评估项目。
目标12：完成商洛市生态红线评估调整项目。</t>
  </si>
  <si>
    <t>≥12项</t>
  </si>
  <si>
    <t>≤300万元</t>
  </si>
  <si>
    <t>表14-3</t>
  </si>
  <si>
    <t>2020年度地质灾害综合防治体系建设市级配套资金（2022年实施）</t>
  </si>
  <si>
    <t>目标1：加快推进全市地质灾害综合防治体系建设。
目标2：切实保护人民群众生命财产安全。
目标3：全面提升全市地质灾害综合防治能力。</t>
  </si>
  <si>
    <t>为地质灾害隐患点监测员购买人身意外伤害保险</t>
  </si>
  <si>
    <t>≥1425人</t>
  </si>
  <si>
    <t>山区丘陵县平战结合技术支撑单位驻守覆盖率驻守覆盖率</t>
  </si>
  <si>
    <t>地质灾害隐患点培训</t>
  </si>
  <si>
    <t>≥700场次</t>
  </si>
  <si>
    <t>避险演练次数</t>
  </si>
  <si>
    <t>按时编制并启动2021年度实施方案</t>
  </si>
  <si>
    <t>地质灾害预警预报能力</t>
  </si>
  <si>
    <t>超过去5年</t>
  </si>
  <si>
    <t>地质灾害隐患识别能力</t>
  </si>
  <si>
    <t>监测预警区地质灾害防范能力</t>
  </si>
  <si>
    <t>有效避免人民生命财产损失</t>
  </si>
  <si>
    <t>长期</t>
  </si>
  <si>
    <t>实施区群众防灾减灾参与度</t>
  </si>
  <si>
    <t>实施区域受益人群满意度</t>
  </si>
  <si>
    <t>≥92%</t>
  </si>
  <si>
    <t>表14-4</t>
  </si>
  <si>
    <t>地灾防治专项经费（市局机关）</t>
  </si>
  <si>
    <t>目标1：制定全市地质灾害防治工作方案。
目标2：落实各个地灾隐患点排查巡查预警工作责任。
目标3：开展宣传培训及演练。
目标4：将因灾导致的人民生命财产损失降低到最小程度。</t>
  </si>
  <si>
    <t>地灾隐患点培训演练人数</t>
  </si>
  <si>
    <t>≥5000人</t>
  </si>
  <si>
    <t>地灾隐患点培训演练覆盖率</t>
  </si>
  <si>
    <t>≥85%</t>
  </si>
  <si>
    <t>完成年度地质灾害防治监测工作</t>
  </si>
  <si>
    <t>12月底</t>
  </si>
  <si>
    <t>≤10万元</t>
  </si>
  <si>
    <t>主流媒体报道次数</t>
  </si>
  <si>
    <t>≥1次</t>
  </si>
  <si>
    <t>表14-5</t>
  </si>
  <si>
    <t>地灾防治专项经费（商州分局）</t>
  </si>
  <si>
    <t>目标1：制定商州区地质灾害防治工作方案。
目标2：落实各个地灾隐患点排查巡查预警工作责任。
目标3：开展宣传培训及演练。
目标4：将因灾导致的人民生命财产损失降低到最小程度。</t>
  </si>
  <si>
    <t>地灾监测人员补助发放人数</t>
  </si>
  <si>
    <t>≥131人</t>
  </si>
  <si>
    <t>全区汛期地灾预防预警短信发送人数</t>
  </si>
  <si>
    <t>≥1500人</t>
  </si>
  <si>
    <t>区级汛期地灾预防预警宽带租赁</t>
  </si>
  <si>
    <t>1条</t>
  </si>
  <si>
    <t>地灾防治培训演练场次</t>
  </si>
  <si>
    <t>≥80场次</t>
  </si>
  <si>
    <t>地灾防治培训演练人次</t>
  </si>
  <si>
    <t>≥4000人</t>
  </si>
  <si>
    <t>隐患点监测责任网格化覆盖率</t>
  </si>
  <si>
    <t>≤30.5万元</t>
  </si>
  <si>
    <t>表14-6</t>
  </si>
  <si>
    <t>地灾防治专项经费（市地环站）</t>
  </si>
  <si>
    <t>目标1：严格执行汛期24小时值守制度、零报告制度和灾情险情速报制度。
目标2：及时发布预报预警信息。</t>
  </si>
  <si>
    <t>部门(单位)名称</t>
  </si>
  <si>
    <t>部门资金情况
（万元）</t>
  </si>
  <si>
    <t>资金情况</t>
  </si>
  <si>
    <t>当年金额</t>
  </si>
  <si>
    <t>占比</t>
  </si>
  <si>
    <t>收入构成</t>
  </si>
  <si>
    <t>财政拨款</t>
  </si>
  <si>
    <t>其他资金</t>
  </si>
  <si>
    <t>部门职能概述</t>
  </si>
  <si>
    <t>统一行使全民所有自然资源资产所有者职责，统一行使所有国土空间用途管制和生态保护修复职责，发挥国土空间规划的管控作用。</t>
  </si>
  <si>
    <t>年度总体任务</t>
  </si>
  <si>
    <t>任务1：深化提升自然资源党建品牌。
任务2：抓实“争一流、夺红旗”活动。
任务3：做实做优自然资源要素保障。
任务4：持续加强国土空间用途管制。
任务5：切实加强耕地保护工作举措。
任务6：全面提升集约节约用地水平。
任务7：严格规范矿产资源开发管理。
任务8：全力做好地质灾害防治工作。
任务9：坚决守护秦岭生态环境。
任务10：持续优化提升营商环境。
任务11：持续巩固脱贫成果助力乡村振兴。</t>
  </si>
  <si>
    <t>年度绩效指标</t>
  </si>
  <si>
    <t>一级
指标</t>
  </si>
  <si>
    <t>规划编制</t>
  </si>
  <si>
    <t>≥13项</t>
  </si>
  <si>
    <t>国有土地使用权出让宗地成本结算</t>
  </si>
  <si>
    <t>国有土地使用权出让成本结算率</t>
  </si>
  <si>
    <t>绿色矿山创建核查</t>
  </si>
  <si>
    <t>市级绿色矿山建设项目核查数量</t>
  </si>
  <si>
    <t>≥30个</t>
  </si>
  <si>
    <t>每个项目核查天数</t>
  </si>
  <si>
    <t>≥2天</t>
  </si>
  <si>
    <t>核查组人数</t>
  </si>
  <si>
    <t>≤5人</t>
  </si>
  <si>
    <t>矿业权野外核查</t>
  </si>
  <si>
    <t>矿业权实地野外核查工作时间</t>
  </si>
  <si>
    <t>≥120天</t>
  </si>
  <si>
    <t>≤3人</t>
  </si>
  <si>
    <t>矿产资源储量核实</t>
  </si>
  <si>
    <t>矿产资源储量核实项目数量</t>
  </si>
  <si>
    <t>≥20个</t>
  </si>
  <si>
    <t>矿业权出让收益评估</t>
  </si>
  <si>
    <t>采矿权的出让收益评估项目数量</t>
  </si>
  <si>
    <t>≥12个</t>
  </si>
  <si>
    <t>农村“房地一体”确权登记</t>
  </si>
  <si>
    <t>确权登记发证做到应发尽发</t>
  </si>
  <si>
    <t>≥13万余宗</t>
  </si>
  <si>
    <t>基准地价更新调整</t>
  </si>
  <si>
    <t>基准地价更新调整城镇数</t>
  </si>
  <si>
    <t>≥6个</t>
  </si>
  <si>
    <t>基准地价更新调整覆盖面积</t>
  </si>
  <si>
    <t>≥71.7646平方公里</t>
  </si>
  <si>
    <t>基准地价更新调整土地用途</t>
  </si>
  <si>
    <t>≥4类型</t>
  </si>
  <si>
    <t>地价动态监测</t>
  </si>
  <si>
    <t>动态监测覆盖面积</t>
  </si>
  <si>
    <t>≥7.76平方公里</t>
  </si>
  <si>
    <t>监测土地用途</t>
  </si>
  <si>
    <t xml:space="preserve">标准宗地地价动态监测点数量 </t>
  </si>
  <si>
    <t>≥64个</t>
  </si>
  <si>
    <t>监测区段数</t>
  </si>
  <si>
    <t>≥16个</t>
  </si>
  <si>
    <t>自然资源资产清查统计</t>
  </si>
  <si>
    <t>自然资源资产统计县区数</t>
  </si>
  <si>
    <t>≥7个</t>
  </si>
  <si>
    <t>自然资源资产统计类型</t>
  </si>
  <si>
    <t>≥5类</t>
  </si>
  <si>
    <t>组织专业统计业务培训</t>
  </si>
  <si>
    <t>≥12次</t>
  </si>
  <si>
    <t>统计信息系统建设数</t>
  </si>
  <si>
    <t>≥5个</t>
  </si>
  <si>
    <t>地灾综防市级配套</t>
  </si>
  <si>
    <t>≥1389人</t>
  </si>
  <si>
    <t>地灾防治（市局机关）</t>
  </si>
  <si>
    <t>地灾防治（商州分局）</t>
  </si>
  <si>
    <t>地灾防治（商州分局地环）</t>
  </si>
  <si>
    <t>全市汛期地灾预防预警短信发送人数</t>
  </si>
  <si>
    <t>市级汛期地灾预防预警宽带租赁</t>
  </si>
  <si>
    <t>展示馆运行</t>
  </si>
  <si>
    <t>举办活动场次</t>
  </si>
  <si>
    <t>≥2场</t>
  </si>
  <si>
    <t>展示馆装饰布展</t>
  </si>
  <si>
    <t>场馆装饰布展面积</t>
  </si>
  <si>
    <t>4600㎡</t>
  </si>
  <si>
    <t>场馆展示板块</t>
  </si>
  <si>
    <t>7个</t>
  </si>
  <si>
    <t>综合信息化</t>
  </si>
  <si>
    <t>硬件购置购置数量-云平台设备</t>
  </si>
  <si>
    <t>2台</t>
  </si>
  <si>
    <t>硬件购置购置数量-安全设备</t>
  </si>
  <si>
    <t>11台</t>
  </si>
  <si>
    <t>硬件购置购置数量-终端设备</t>
  </si>
  <si>
    <t>18台</t>
  </si>
  <si>
    <t>软件购置数量-云平台设备</t>
  </si>
  <si>
    <t>16套</t>
  </si>
  <si>
    <t>软件购置数量-安全设备</t>
  </si>
  <si>
    <t>18套</t>
  </si>
  <si>
    <t>软件购置数量-终端设备</t>
  </si>
  <si>
    <t>1套</t>
  </si>
  <si>
    <t>软件开发数量-智慧办公系统</t>
  </si>
  <si>
    <t>1个</t>
  </si>
  <si>
    <t>软件开发数量-不动产登记“市级统管”系统</t>
  </si>
  <si>
    <t>不动产登记数据整合并库</t>
  </si>
  <si>
    <t>6项</t>
  </si>
  <si>
    <t>成本结算符合收支管理办法</t>
  </si>
  <si>
    <t>推荐省级绿色矿山创建项目数量</t>
  </si>
  <si>
    <t>成果验收合格率</t>
  </si>
  <si>
    <t>报告符合相关规定规范要求</t>
  </si>
  <si>
    <t>出让收益评估报告公示率</t>
  </si>
  <si>
    <t>数据库故障率</t>
  </si>
  <si>
    <t>≤10%</t>
  </si>
  <si>
    <t>验收合格率</t>
  </si>
  <si>
    <t>新增商品房成本调查率</t>
  </si>
  <si>
    <t>≥10%</t>
  </si>
  <si>
    <t>自然资源资产统计结果通过省级核查县区数</t>
  </si>
  <si>
    <t>统计信息系统故障率</t>
  </si>
  <si>
    <t>地质灾害隐患点培训/演练覆盖率</t>
  </si>
  <si>
    <t>地质灾害预报准确率</t>
  </si>
  <si>
    <t>展出安全保障率</t>
  </si>
  <si>
    <t>≥95%</t>
  </si>
  <si>
    <t>项目设计变更率</t>
  </si>
  <si>
    <t>竣工验收合格率</t>
  </si>
  <si>
    <t>符合合同规定的验收标准</t>
  </si>
  <si>
    <t>成本结算完成时间</t>
  </si>
  <si>
    <t>按时完成税费缴纳</t>
  </si>
  <si>
    <t>完成绿色矿山建设实地核查工作</t>
  </si>
  <si>
    <t>完成矿业权实地野外核查工作</t>
  </si>
  <si>
    <t>按时完成报告</t>
  </si>
  <si>
    <t>按时完成评估报告</t>
  </si>
  <si>
    <t>按时完成工作进度</t>
  </si>
  <si>
    <t>基准地价更新调整完成时间</t>
  </si>
  <si>
    <t>土地交易样点监测时间</t>
  </si>
  <si>
    <t>4季度</t>
  </si>
  <si>
    <t>完成年度地价动态监测分析报告时间</t>
  </si>
  <si>
    <t xml:space="preserve"> 12月底</t>
  </si>
  <si>
    <t>完成全市自然资源资产统计</t>
  </si>
  <si>
    <t>监测预警系统宽带运行响应时间</t>
  </si>
  <si>
    <t>≤10分钟</t>
  </si>
  <si>
    <t>场馆每周开放时间</t>
  </si>
  <si>
    <t>4天</t>
  </si>
  <si>
    <t>场馆按时竣工决算</t>
  </si>
  <si>
    <t>按合同支出进度</t>
  </si>
  <si>
    <t>总支出</t>
  </si>
  <si>
    <t>≤8339.4880万元</t>
  </si>
  <si>
    <t>预算内拨款</t>
  </si>
  <si>
    <t>人员经费</t>
  </si>
  <si>
    <t>≤2875.1978万元</t>
  </si>
  <si>
    <t>公用经费</t>
  </si>
  <si>
    <t>≤177.0068万元</t>
  </si>
  <si>
    <t>≤15000万元</t>
  </si>
  <si>
    <t>≤13.5万元</t>
  </si>
  <si>
    <t>≤16.2万元</t>
  </si>
  <si>
    <t>≤560万元</t>
  </si>
  <si>
    <t>≤96万元</t>
  </si>
  <si>
    <t>≤185万元</t>
  </si>
  <si>
    <t>≤16.2634万元</t>
  </si>
  <si>
    <t>≤14.5万元</t>
  </si>
  <si>
    <t>≤180万元</t>
  </si>
  <si>
    <t>≤350万元</t>
  </si>
  <si>
    <t>≤118.21万元</t>
  </si>
  <si>
    <t>≤900万元</t>
  </si>
  <si>
    <t>≤617.11万元</t>
  </si>
  <si>
    <t>国有土地使用权出让收入</t>
  </si>
  <si>
    <t>≥80000万元</t>
  </si>
  <si>
    <t>征收采矿权出让收益</t>
  </si>
  <si>
    <t>≥3000万元</t>
  </si>
  <si>
    <t>稳定土地市场价格，促进集约节约用地</t>
  </si>
  <si>
    <t>对经济发展的促进作用是否明显</t>
  </si>
  <si>
    <t>助力经济发展，促进资源节约</t>
  </si>
  <si>
    <t>推进重点项目，促进经济发展</t>
  </si>
  <si>
    <t>观展人次</t>
  </si>
  <si>
    <t>≥2000人次</t>
  </si>
  <si>
    <t>参展主体数量</t>
  </si>
  <si>
    <t>宣传展示城市形象</t>
  </si>
  <si>
    <t>提升工作效率，优化营商环境</t>
  </si>
  <si>
    <t>展示生态文明建设</t>
  </si>
  <si>
    <t>推行“智慧办公”，倡导绿色发展</t>
  </si>
  <si>
    <t>不断提升服务水平</t>
  </si>
  <si>
    <t>持续推进“互联网+政务服务”应用</t>
  </si>
  <si>
    <t>地质灾害综合防治体系实施区域群众防灾减灾参与度</t>
  </si>
  <si>
    <t>地质灾害综合防治体系实施区域群众防灾减灾满意度</t>
  </si>
  <si>
    <t>备注：1、年度绩效指标可选择填写。2、部门应公开本部门整体预算绩效。3、市县根据本级部门预算绩效管理工作推进情况，统一部署，积极推进。</t>
  </si>
  <si>
    <t>实施期限</t>
  </si>
  <si>
    <t>年度资金总额：</t>
  </si>
  <si>
    <t xml:space="preserve">   其中：财政拨款</t>
  </si>
  <si>
    <t xml:space="preserve">         其他资金</t>
  </si>
  <si>
    <t>总
体
目
标</t>
  </si>
  <si>
    <t>实施期总目标</t>
  </si>
  <si>
    <t xml:space="preserve">
 目标1：
 目标2：
 目标3：
 ……</t>
  </si>
  <si>
    <t>绩
效
指
标</t>
  </si>
  <si>
    <t>产
出
指
标</t>
  </si>
  <si>
    <t xml:space="preserve"> 指标1：</t>
  </si>
  <si>
    <t xml:space="preserve"> 指标2：</t>
  </si>
  <si>
    <t xml:space="preserve"> ……</t>
  </si>
  <si>
    <t>效
益
指
标</t>
  </si>
  <si>
    <t>经济效益
指标</t>
  </si>
  <si>
    <t>社会效益
指标</t>
  </si>
  <si>
    <t>生态效益
指标</t>
  </si>
  <si>
    <t>可持续影响
指标</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</si>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</sst>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quot;￥&quot;* _-#,##0;&quot;￥&quot;* \-#,##0;&quot;￥&quot;* _-&quot;-&quot;;@"/>
    <numFmt numFmtId="177" formatCode="&quot;￥&quot;* _-#,##0.00;&quot;￥&quot;* \-#,##0.00;&quot;￥&quot;* _-&quot;-&quot;??;@"/>
    <numFmt numFmtId="178" formatCode="* #,##0.00;* \-#,##0.00;* &quot;-&quot;??;@"/>
    <numFmt numFmtId="179" formatCode="* #,##0;* \-#,##0;* &quot;-&quot;;@"/>
    <numFmt numFmtId="180" formatCode="0.00_ "/>
  </numFmts>
  <fonts count="42">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1"/>
      <color indexed="8"/>
      <name val="宋体"/>
      <charset val="134"/>
      <scheme val="minor"/>
    </font>
    <font>
      <sz val="10"/>
      <color indexed="8"/>
      <name val="仿宋_GB2312"/>
      <charset val="134"/>
    </font>
    <font>
      <sz val="10"/>
      <color indexed="8"/>
      <name val="黑体"/>
      <charset val="134"/>
    </font>
    <font>
      <sz val="14"/>
      <color indexed="8"/>
      <name val="方正小标宋简体"/>
      <charset val="134"/>
    </font>
    <font>
      <sz val="10"/>
      <color indexed="8"/>
      <name val="宋体"/>
      <charset val="134"/>
    </font>
    <font>
      <sz val="10"/>
      <color theme="1"/>
      <name val="宋体"/>
      <charset val="134"/>
      <scheme val="minor"/>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b/>
      <sz val="10"/>
      <name val="Arial"/>
      <charset val="0"/>
    </font>
    <font>
      <sz val="11"/>
      <color rgb="FF3F3F76"/>
      <name val="宋体"/>
      <charset val="134"/>
      <scheme val="minor"/>
    </font>
    <font>
      <sz val="11"/>
      <color theme="0"/>
      <name val="宋体"/>
      <charset val="134"/>
      <scheme val="minor"/>
    </font>
    <font>
      <sz val="11"/>
      <color theme="1"/>
      <name val="宋体"/>
      <charset val="134"/>
      <scheme val="minor"/>
    </font>
    <font>
      <sz val="11"/>
      <color rgb="FF9C0006"/>
      <name val="宋体"/>
      <charset val="134"/>
      <scheme val="minor"/>
    </font>
    <font>
      <sz val="11"/>
      <color rgb="FFFA7D00"/>
      <name val="宋体"/>
      <charset val="134"/>
      <scheme val="minor"/>
    </font>
    <font>
      <b/>
      <sz val="15"/>
      <color theme="3"/>
      <name val="宋体"/>
      <charset val="134"/>
      <scheme val="minor"/>
    </font>
    <font>
      <b/>
      <sz val="11"/>
      <color rgb="FFFFFFFF"/>
      <name val="宋体"/>
      <charset val="134"/>
      <scheme val="minor"/>
    </font>
    <font>
      <u/>
      <sz val="11"/>
      <color rgb="FF800080"/>
      <name val="宋体"/>
      <charset val="134"/>
      <scheme val="minor"/>
    </font>
    <font>
      <b/>
      <sz val="11"/>
      <color theme="3"/>
      <name val="宋体"/>
      <charset val="134"/>
      <scheme val="minor"/>
    </font>
    <font>
      <u/>
      <sz val="11"/>
      <color rgb="FF0000FF"/>
      <name val="宋体"/>
      <charset val="134"/>
      <scheme val="minor"/>
    </font>
    <font>
      <sz val="11"/>
      <color rgb="FF9C6500"/>
      <name val="宋体"/>
      <charset val="134"/>
      <scheme val="minor"/>
    </font>
    <font>
      <b/>
      <sz val="11"/>
      <color rgb="FFFA7D00"/>
      <name val="宋体"/>
      <charset val="134"/>
      <scheme val="minor"/>
    </font>
    <font>
      <b/>
      <sz val="18"/>
      <color theme="3"/>
      <name val="宋体"/>
      <charset val="134"/>
      <scheme val="minor"/>
    </font>
    <font>
      <b/>
      <sz val="11"/>
      <color rgb="FF3F3F3F"/>
      <name val="宋体"/>
      <charset val="134"/>
      <scheme val="minor"/>
    </font>
    <font>
      <b/>
      <sz val="13"/>
      <color theme="3"/>
      <name val="宋体"/>
      <charset val="134"/>
      <scheme val="minor"/>
    </font>
    <font>
      <i/>
      <sz val="11"/>
      <color rgb="FF7F7F7F"/>
      <name val="宋体"/>
      <charset val="134"/>
      <scheme val="minor"/>
    </font>
    <font>
      <sz val="11"/>
      <color rgb="FFFF0000"/>
      <name val="宋体"/>
      <charset val="134"/>
      <scheme val="minor"/>
    </font>
    <font>
      <sz val="11"/>
      <name val="宋体"/>
      <charset val="134"/>
    </font>
    <font>
      <b/>
      <sz val="11"/>
      <color theme="1"/>
      <name val="宋体"/>
      <charset val="134"/>
      <scheme val="minor"/>
    </font>
    <font>
      <sz val="11"/>
      <color rgb="FF006100"/>
      <name val="宋体"/>
      <charset val="134"/>
      <scheme val="minor"/>
    </font>
  </fonts>
  <fills count="3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indexed="13"/>
        <bgColor indexed="64"/>
      </patternFill>
    </fill>
    <fill>
      <patternFill patternType="solid">
        <fgColor indexed="11"/>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4"/>
        <bgColor indexed="64"/>
      </patternFill>
    </fill>
    <fill>
      <patternFill patternType="solid">
        <fgColor theme="6"/>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8">
    <xf numFmtId="0" fontId="0" fillId="0" borderId="0"/>
    <xf numFmtId="176" fontId="21" fillId="0" borderId="0" applyFont="0" applyFill="0" applyBorder="0" applyAlignment="0" applyProtection="0"/>
    <xf numFmtId="0" fontId="24" fillId="17" borderId="0" applyNumberFormat="0" applyBorder="0" applyAlignment="0" applyProtection="0">
      <alignment vertical="center"/>
    </xf>
    <xf numFmtId="0" fontId="22" fillId="6" borderId="16" applyNumberFormat="0" applyAlignment="0" applyProtection="0">
      <alignment vertical="center"/>
    </xf>
    <xf numFmtId="177" fontId="21" fillId="0" borderId="0" applyFont="0" applyFill="0" applyBorder="0" applyAlignment="0" applyProtection="0"/>
    <xf numFmtId="179" fontId="21" fillId="0" borderId="0" applyFont="0" applyFill="0" applyBorder="0" applyAlignment="0" applyProtection="0"/>
    <xf numFmtId="0" fontId="24" fillId="20" borderId="0" applyNumberFormat="0" applyBorder="0" applyAlignment="0" applyProtection="0">
      <alignment vertical="center"/>
    </xf>
    <xf numFmtId="0" fontId="25" fillId="13" borderId="0" applyNumberFormat="0" applyBorder="0" applyAlignment="0" applyProtection="0">
      <alignment vertical="center"/>
    </xf>
    <xf numFmtId="178" fontId="21" fillId="0" borderId="0" applyFont="0" applyFill="0" applyBorder="0" applyAlignment="0" applyProtection="0"/>
    <xf numFmtId="0" fontId="23" fillId="19" borderId="0" applyNumberFormat="0" applyBorder="0" applyAlignment="0" applyProtection="0">
      <alignment vertical="center"/>
    </xf>
    <xf numFmtId="0" fontId="31" fillId="0" borderId="0" applyNumberFormat="0" applyFill="0" applyBorder="0" applyAlignment="0" applyProtection="0">
      <alignment vertical="center"/>
    </xf>
    <xf numFmtId="9" fontId="21" fillId="0" borderId="0" applyFont="0" applyFill="0" applyBorder="0" applyAlignment="0" applyProtection="0"/>
    <xf numFmtId="0" fontId="29" fillId="0" borderId="0" applyNumberFormat="0" applyFill="0" applyBorder="0" applyAlignment="0" applyProtection="0">
      <alignment vertical="center"/>
    </xf>
    <xf numFmtId="0" fontId="7" fillId="14" borderId="19" applyNumberFormat="0" applyFont="0" applyAlignment="0" applyProtection="0">
      <alignment vertical="center"/>
    </xf>
    <xf numFmtId="0" fontId="23" fillId="23" borderId="0" applyNumberFormat="0" applyBorder="0" applyAlignment="0" applyProtection="0">
      <alignment vertical="center"/>
    </xf>
    <xf numFmtId="0" fontId="3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5" fillId="0" borderId="0">
      <alignment vertical="center"/>
    </xf>
    <xf numFmtId="0" fontId="27" fillId="0" borderId="18" applyNumberFormat="0" applyFill="0" applyAlignment="0" applyProtection="0">
      <alignment vertical="center"/>
    </xf>
    <xf numFmtId="0" fontId="39" fillId="0" borderId="0">
      <alignment vertical="center"/>
    </xf>
    <xf numFmtId="0" fontId="36" fillId="0" borderId="18" applyNumberFormat="0" applyFill="0" applyAlignment="0" applyProtection="0">
      <alignment vertical="center"/>
    </xf>
    <xf numFmtId="0" fontId="23" fillId="12" borderId="0" applyNumberFormat="0" applyBorder="0" applyAlignment="0" applyProtection="0">
      <alignment vertical="center"/>
    </xf>
    <xf numFmtId="0" fontId="30" fillId="0" borderId="21" applyNumberFormat="0" applyFill="0" applyAlignment="0" applyProtection="0">
      <alignment vertical="center"/>
    </xf>
    <xf numFmtId="0" fontId="23" fillId="11" borderId="0" applyNumberFormat="0" applyBorder="0" applyAlignment="0" applyProtection="0">
      <alignment vertical="center"/>
    </xf>
    <xf numFmtId="0" fontId="35" fillId="26" borderId="22" applyNumberFormat="0" applyAlignment="0" applyProtection="0">
      <alignment vertical="center"/>
    </xf>
    <xf numFmtId="0" fontId="33" fillId="26" borderId="16" applyNumberFormat="0" applyAlignment="0" applyProtection="0">
      <alignment vertical="center"/>
    </xf>
    <xf numFmtId="0" fontId="28" fillId="21" borderId="20" applyNumberFormat="0" applyAlignment="0" applyProtection="0">
      <alignment vertical="center"/>
    </xf>
    <xf numFmtId="0" fontId="24" fillId="28" borderId="0" applyNumberFormat="0" applyBorder="0" applyAlignment="0" applyProtection="0">
      <alignment vertical="center"/>
    </xf>
    <xf numFmtId="0" fontId="23" fillId="16" borderId="0" applyNumberFormat="0" applyBorder="0" applyAlignment="0" applyProtection="0">
      <alignment vertical="center"/>
    </xf>
    <xf numFmtId="0" fontId="26" fillId="0" borderId="17" applyNumberFormat="0" applyFill="0" applyAlignment="0" applyProtection="0">
      <alignment vertical="center"/>
    </xf>
    <xf numFmtId="0" fontId="1" fillId="0" borderId="0"/>
    <xf numFmtId="0" fontId="40" fillId="0" borderId="23" applyNumberFormat="0" applyFill="0" applyAlignment="0" applyProtection="0">
      <alignment vertical="center"/>
    </xf>
    <xf numFmtId="0" fontId="41" fillId="29" borderId="0" applyNumberFormat="0" applyBorder="0" applyAlignment="0" applyProtection="0">
      <alignment vertical="center"/>
    </xf>
    <xf numFmtId="0" fontId="32" fillId="22" borderId="0" applyNumberFormat="0" applyBorder="0" applyAlignment="0" applyProtection="0">
      <alignment vertical="center"/>
    </xf>
    <xf numFmtId="0" fontId="24" fillId="10" borderId="0" applyNumberFormat="0" applyBorder="0" applyAlignment="0" applyProtection="0">
      <alignment vertical="center"/>
    </xf>
    <xf numFmtId="0" fontId="23" fillId="31" borderId="0" applyNumberFormat="0" applyBorder="0" applyAlignment="0" applyProtection="0">
      <alignment vertical="center"/>
    </xf>
    <xf numFmtId="0" fontId="24" fillId="33" borderId="0" applyNumberFormat="0" applyBorder="0" applyAlignment="0" applyProtection="0">
      <alignment vertical="center"/>
    </xf>
    <xf numFmtId="0" fontId="24" fillId="34" borderId="0" applyNumberFormat="0" applyBorder="0" applyAlignment="0" applyProtection="0">
      <alignment vertical="center"/>
    </xf>
    <xf numFmtId="0" fontId="24" fillId="35" borderId="0" applyNumberFormat="0" applyBorder="0" applyAlignment="0" applyProtection="0">
      <alignment vertical="center"/>
    </xf>
    <xf numFmtId="0" fontId="24" fillId="36" borderId="0" applyNumberFormat="0" applyBorder="0" applyAlignment="0" applyProtection="0">
      <alignment vertical="center"/>
    </xf>
    <xf numFmtId="0" fontId="23" fillId="32" borderId="0" applyNumberFormat="0" applyBorder="0" applyAlignment="0" applyProtection="0">
      <alignment vertical="center"/>
    </xf>
    <xf numFmtId="0" fontId="5" fillId="0" borderId="0">
      <alignment vertical="center"/>
    </xf>
    <xf numFmtId="0" fontId="23" fillId="25" borderId="0" applyNumberFormat="0" applyBorder="0" applyAlignment="0" applyProtection="0">
      <alignment vertical="center"/>
    </xf>
    <xf numFmtId="0" fontId="24" fillId="30" borderId="0" applyNumberFormat="0" applyBorder="0" applyAlignment="0" applyProtection="0">
      <alignment vertical="center"/>
    </xf>
    <xf numFmtId="0" fontId="24" fillId="24" borderId="0" applyNumberFormat="0" applyBorder="0" applyAlignment="0" applyProtection="0">
      <alignment vertical="center"/>
    </xf>
    <xf numFmtId="0" fontId="23" fillId="15" borderId="0" applyNumberFormat="0" applyBorder="0" applyAlignment="0" applyProtection="0">
      <alignment vertical="center"/>
    </xf>
    <xf numFmtId="0" fontId="24" fillId="18" borderId="0" applyNumberFormat="0" applyBorder="0" applyAlignment="0" applyProtection="0">
      <alignment vertical="center"/>
    </xf>
    <xf numFmtId="0" fontId="23" fillId="8" borderId="0" applyNumberFormat="0" applyBorder="0" applyAlignment="0" applyProtection="0">
      <alignment vertical="center"/>
    </xf>
    <xf numFmtId="0" fontId="23" fillId="7" borderId="0" applyNumberFormat="0" applyBorder="0" applyAlignment="0" applyProtection="0">
      <alignment vertical="center"/>
    </xf>
    <xf numFmtId="0" fontId="1" fillId="0" borderId="0"/>
    <xf numFmtId="0" fontId="24" fillId="9" borderId="0" applyNumberFormat="0" applyBorder="0" applyAlignment="0" applyProtection="0">
      <alignment vertical="center"/>
    </xf>
    <xf numFmtId="0" fontId="23" fillId="27" borderId="0" applyNumberFormat="0" applyBorder="0" applyAlignment="0" applyProtection="0">
      <alignment vertical="center"/>
    </xf>
    <xf numFmtId="0" fontId="1" fillId="0" borderId="0"/>
    <xf numFmtId="0" fontId="24" fillId="0" borderId="0">
      <alignment vertical="center"/>
    </xf>
    <xf numFmtId="0" fontId="1" fillId="0" borderId="0">
      <alignment vertical="center"/>
    </xf>
  </cellStyleXfs>
  <cellXfs count="224">
    <xf numFmtId="0" fontId="0" fillId="0" borderId="0" xfId="0"/>
    <xf numFmtId="0" fontId="1" fillId="0" borderId="0" xfId="55" applyAlignment="1">
      <alignment vertical="center" wrapText="1"/>
    </xf>
    <xf numFmtId="0" fontId="2" fillId="0" borderId="0" xfId="55" applyFont="1" applyAlignment="1">
      <alignment vertical="center"/>
    </xf>
    <xf numFmtId="0" fontId="3" fillId="0" borderId="0" xfId="55" applyFont="1" applyAlignment="1">
      <alignment vertical="center" wrapText="1"/>
    </xf>
    <xf numFmtId="0" fontId="4" fillId="0" borderId="0" xfId="55" applyFont="1" applyAlignment="1" applyProtection="1">
      <alignment horizontal="center" vertical="center" wrapText="1"/>
      <protection locked="0"/>
    </xf>
    <xf numFmtId="0" fontId="1" fillId="0" borderId="0" xfId="55" applyFont="1" applyAlignment="1">
      <alignment horizontal="center" vertical="center" wrapText="1"/>
    </xf>
    <xf numFmtId="0" fontId="1" fillId="0" borderId="1" xfId="55" applyFont="1" applyBorder="1" applyAlignment="1">
      <alignment vertical="center"/>
    </xf>
    <xf numFmtId="0" fontId="1" fillId="0" borderId="1" xfId="55" applyFont="1" applyBorder="1" applyAlignment="1">
      <alignment vertical="center" wrapText="1"/>
    </xf>
    <xf numFmtId="0" fontId="1" fillId="0" borderId="0" xfId="55" applyFont="1" applyBorder="1" applyAlignment="1">
      <alignment vertical="center" wrapText="1"/>
    </xf>
    <xf numFmtId="0" fontId="1" fillId="0" borderId="2" xfId="55" applyBorder="1" applyAlignment="1">
      <alignment horizontal="center" vertical="center" wrapText="1"/>
    </xf>
    <xf numFmtId="0" fontId="1" fillId="0" borderId="3" xfId="55" applyBorder="1" applyAlignment="1">
      <alignment horizontal="center" vertical="center" wrapText="1"/>
    </xf>
    <xf numFmtId="0" fontId="1" fillId="0" borderId="4" xfId="55" applyBorder="1" applyAlignment="1">
      <alignment horizontal="center" vertical="center" wrapText="1"/>
    </xf>
    <xf numFmtId="0" fontId="1" fillId="0" borderId="2" xfId="55" applyFont="1" applyBorder="1" applyAlignment="1">
      <alignment horizontal="center" vertical="center" wrapText="1"/>
    </xf>
    <xf numFmtId="0" fontId="1" fillId="0" borderId="3" xfId="55" applyFont="1" applyBorder="1" applyAlignment="1">
      <alignment horizontal="center" vertical="center" wrapText="1"/>
    </xf>
    <xf numFmtId="0" fontId="1" fillId="0" borderId="5" xfId="55" applyFont="1" applyBorder="1" applyAlignment="1">
      <alignment horizontal="center" vertical="center" wrapText="1"/>
    </xf>
    <xf numFmtId="0" fontId="1" fillId="0" borderId="5" xfId="55" applyBorder="1" applyAlignment="1">
      <alignment horizontal="center" vertical="center" wrapText="1"/>
    </xf>
    <xf numFmtId="0" fontId="1" fillId="0" borderId="5" xfId="55" applyBorder="1" applyAlignment="1">
      <alignment vertical="center" wrapText="1"/>
    </xf>
    <xf numFmtId="0" fontId="1" fillId="0" borderId="6" xfId="55"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5"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4" xfId="55" applyFont="1" applyBorder="1" applyAlignment="1">
      <alignment horizontal="center" vertical="center" wrapText="1"/>
    </xf>
    <xf numFmtId="0" fontId="1" fillId="0" borderId="13" xfId="55" applyBorder="1" applyAlignment="1">
      <alignment horizontal="center" vertical="center" wrapText="1"/>
    </xf>
    <xf numFmtId="0" fontId="1" fillId="0" borderId="13" xfId="55" applyFont="1" applyBorder="1" applyAlignment="1">
      <alignment horizontal="left" vertical="center" wrapText="1"/>
    </xf>
    <xf numFmtId="0" fontId="1" fillId="0" borderId="2" xfId="55" applyBorder="1" applyAlignment="1">
      <alignment horizontal="left" vertical="center" wrapText="1"/>
    </xf>
    <xf numFmtId="0" fontId="1" fillId="0" borderId="4" xfId="55" applyBorder="1" applyAlignment="1">
      <alignment horizontal="left" vertical="center" wrapText="1"/>
    </xf>
    <xf numFmtId="0" fontId="1" fillId="0" borderId="2" xfId="55" applyFont="1" applyBorder="1" applyAlignment="1">
      <alignment horizontal="left" vertical="center" wrapText="1"/>
    </xf>
    <xf numFmtId="0" fontId="1" fillId="0" borderId="4" xfId="55" applyFont="1" applyBorder="1" applyAlignment="1">
      <alignment horizontal="left" vertical="center" wrapText="1"/>
    </xf>
    <xf numFmtId="0" fontId="6" fillId="0" borderId="0" xfId="55" applyNumberFormat="1" applyFont="1" applyFill="1" applyAlignment="1">
      <alignment horizontal="center" vertical="center" wrapText="1"/>
    </xf>
    <xf numFmtId="0" fontId="5"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5" xfId="0" applyFont="1" applyFill="1" applyBorder="1" applyAlignment="1">
      <alignment horizontal="justify" vertical="center" wrapText="1"/>
    </xf>
    <xf numFmtId="0" fontId="12" fillId="0" borderId="5" xfId="0" applyFont="1" applyFill="1" applyBorder="1" applyAlignment="1">
      <alignment horizontal="center" vertical="top"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3"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15" xfId="0" applyFont="1" applyFill="1" applyBorder="1" applyAlignment="1">
      <alignment horizontal="center" vertical="center" wrapText="1"/>
    </xf>
    <xf numFmtId="9" fontId="12" fillId="0" borderId="5" xfId="0" applyNumberFormat="1" applyFont="1" applyFill="1" applyBorder="1" applyAlignment="1">
      <alignment horizontal="center" vertical="center" wrapText="1"/>
    </xf>
    <xf numFmtId="9" fontId="12" fillId="0" borderId="5" xfId="0" applyNumberFormat="1" applyFont="1" applyFill="1" applyBorder="1" applyAlignment="1">
      <alignment horizontal="center" vertical="center"/>
    </xf>
    <xf numFmtId="0" fontId="12" fillId="0" borderId="8"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right" vertical="center" wrapText="1"/>
    </xf>
    <xf numFmtId="9" fontId="12" fillId="0" borderId="5" xfId="0" applyNumberFormat="1" applyFont="1" applyFill="1" applyBorder="1" applyAlignment="1">
      <alignment horizontal="right" vertical="center" wrapText="1"/>
    </xf>
    <xf numFmtId="0" fontId="12" fillId="0" borderId="6"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9"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3" xfId="0" applyFont="1" applyFill="1" applyBorder="1" applyAlignment="1">
      <alignment horizontal="right" vertical="center" wrapText="1"/>
    </xf>
    <xf numFmtId="0" fontId="7" fillId="0" borderId="0" xfId="0" applyFont="1" applyFill="1" applyBorder="1" applyAlignment="1">
      <alignment horizontal="center" vertical="center"/>
    </xf>
    <xf numFmtId="0" fontId="12" fillId="0" borderId="11" xfId="0"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12" xfId="0" applyFont="1" applyFill="1" applyBorder="1" applyAlignment="1">
      <alignment horizontal="center" vertical="top" wrapText="1"/>
    </xf>
    <xf numFmtId="0" fontId="5" fillId="0" borderId="0" xfId="0" applyFont="1" applyFill="1" applyAlignment="1">
      <alignment horizontal="left" vertical="center" wrapText="1"/>
    </xf>
    <xf numFmtId="0" fontId="4" fillId="0" borderId="0" xfId="55" applyFont="1" applyAlignment="1">
      <alignment horizontal="center" vertical="center" wrapText="1"/>
    </xf>
    <xf numFmtId="0" fontId="1" fillId="0" borderId="2" xfId="55" applyFont="1" applyBorder="1" applyAlignment="1">
      <alignment vertical="center" wrapText="1"/>
    </xf>
    <xf numFmtId="0" fontId="1" fillId="0" borderId="4" xfId="55" applyFont="1" applyBorder="1" applyAlignment="1">
      <alignment vertical="center" wrapText="1"/>
    </xf>
    <xf numFmtId="0" fontId="1" fillId="0" borderId="13" xfId="55" applyFont="1" applyBorder="1" applyAlignment="1">
      <alignment horizontal="center" vertical="center" wrapText="1"/>
    </xf>
    <xf numFmtId="0" fontId="1" fillId="0" borderId="5" xfId="55" applyFont="1" applyBorder="1" applyAlignment="1">
      <alignment horizontal="right" vertical="center" wrapText="1"/>
    </xf>
    <xf numFmtId="0" fontId="1" fillId="0" borderId="15" xfId="55" applyFont="1" applyBorder="1" applyAlignment="1">
      <alignment horizontal="center" vertical="center" wrapText="1"/>
    </xf>
    <xf numFmtId="9" fontId="1" fillId="0" borderId="5" xfId="55" applyNumberFormat="1" applyFont="1" applyBorder="1" applyAlignment="1">
      <alignment horizontal="right" vertical="center" wrapText="1"/>
    </xf>
    <xf numFmtId="0" fontId="6" fillId="0" borderId="0" xfId="55" applyNumberFormat="1" applyFont="1" applyFill="1" applyAlignment="1" applyProtection="1">
      <alignment horizontal="left" vertical="center" wrapText="1"/>
      <protection locked="0"/>
    </xf>
    <xf numFmtId="0" fontId="1" fillId="0" borderId="14" xfId="55" applyFont="1" applyBorder="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5" xfId="0" applyFill="1" applyBorder="1" applyAlignment="1">
      <alignment horizontal="center"/>
    </xf>
    <xf numFmtId="180" fontId="0" fillId="2" borderId="13" xfId="0" applyNumberFormat="1" applyFill="1" applyBorder="1" applyAlignment="1">
      <alignment horizontal="right" vertical="center"/>
    </xf>
    <xf numFmtId="180" fontId="0" fillId="3" borderId="13" xfId="0" applyNumberFormat="1" applyFill="1" applyBorder="1" applyAlignment="1">
      <alignment horizontal="right" vertical="center"/>
    </xf>
    <xf numFmtId="180" fontId="0" fillId="0" borderId="5" xfId="0" applyNumberFormat="1" applyFill="1" applyBorder="1" applyAlignment="1"/>
    <xf numFmtId="0" fontId="0" fillId="0" borderId="5" xfId="0" applyBorder="1" applyAlignment="1">
      <alignment horizontal="center"/>
    </xf>
    <xf numFmtId="180" fontId="0" fillId="2" borderId="5" xfId="0" applyNumberFormat="1" applyFill="1" applyBorder="1" applyAlignment="1">
      <alignment horizontal="right" vertical="center"/>
    </xf>
    <xf numFmtId="180" fontId="0" fillId="3" borderId="5" xfId="0" applyNumberFormat="1" applyFill="1" applyBorder="1" applyAlignment="1">
      <alignment horizontal="right" vertical="center"/>
    </xf>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0" xfId="0" applyAlignment="1">
      <alignment horizontal="right"/>
    </xf>
    <xf numFmtId="0" fontId="0" fillId="0" borderId="0" xfId="0" applyFill="1"/>
    <xf numFmtId="0" fontId="4" fillId="0" borderId="0" xfId="0" applyFont="1" applyAlignment="1" applyProtection="1">
      <alignment horizontal="center" vertical="center"/>
      <protection locked="0"/>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0" fontId="0" fillId="0" borderId="5" xfId="0" applyFill="1" applyBorder="1"/>
    <xf numFmtId="0" fontId="0" fillId="0" borderId="5" xfId="0" applyBorder="1"/>
    <xf numFmtId="0" fontId="0" fillId="0" borderId="0" xfId="0" applyFill="1" applyProtection="1">
      <protection locked="0"/>
    </xf>
    <xf numFmtId="180" fontId="0" fillId="0" borderId="0" xfId="0" applyNumberFormat="1"/>
    <xf numFmtId="0" fontId="13" fillId="0" borderId="0" xfId="0" applyFont="1" applyAlignment="1">
      <alignment horizontal="center" vertical="center"/>
    </xf>
    <xf numFmtId="180" fontId="13" fillId="0" borderId="0" xfId="0" applyNumberFormat="1" applyFont="1" applyAlignment="1">
      <alignment horizontal="center" vertical="center"/>
    </xf>
    <xf numFmtId="0" fontId="14" fillId="0" borderId="0" xfId="0" applyFont="1" applyFill="1" applyBorder="1" applyAlignment="1">
      <alignment horizontal="center" vertical="center"/>
    </xf>
    <xf numFmtId="0" fontId="15" fillId="0" borderId="5" xfId="0" applyFont="1" applyFill="1" applyBorder="1" applyAlignment="1" applyProtection="1">
      <alignment horizontal="center" vertical="center" wrapText="1"/>
      <protection locked="0"/>
    </xf>
    <xf numFmtId="180" fontId="15" fillId="0" borderId="5" xfId="0" applyNumberFormat="1" applyFont="1" applyFill="1" applyBorder="1" applyAlignment="1" applyProtection="1">
      <alignment horizontal="center" vertical="center" wrapText="1"/>
      <protection locked="0"/>
    </xf>
    <xf numFmtId="180" fontId="0" fillId="0" borderId="13" xfId="0" applyNumberFormat="1" applyBorder="1" applyAlignment="1">
      <alignment horizontal="center" vertical="center"/>
    </xf>
    <xf numFmtId="180" fontId="0" fillId="0" borderId="13" xfId="0" applyNumberFormat="1" applyBorder="1" applyAlignment="1">
      <alignment horizontal="right" vertical="center"/>
    </xf>
    <xf numFmtId="180" fontId="0" fillId="0" borderId="5" xfId="0" applyNumberFormat="1" applyBorder="1" applyAlignment="1">
      <alignment horizontal="right" vertical="center"/>
    </xf>
    <xf numFmtId="0" fontId="16" fillId="0" borderId="0" xfId="0" applyFont="1" applyFill="1" applyBorder="1" applyAlignment="1">
      <alignment horizontal="right" vertical="center"/>
    </xf>
    <xf numFmtId="0" fontId="15" fillId="0" borderId="5"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wrapText="1"/>
      <protection locked="0"/>
    </xf>
    <xf numFmtId="0" fontId="0" fillId="0" borderId="6" xfId="0" applyBorder="1" applyAlignment="1">
      <alignment horizontal="center" vertical="center"/>
    </xf>
    <xf numFmtId="180" fontId="4" fillId="0" borderId="0" xfId="0" applyNumberFormat="1" applyFont="1" applyAlignment="1" applyProtection="1">
      <alignment horizontal="center" vertical="center"/>
      <protection locked="0"/>
    </xf>
    <xf numFmtId="180" fontId="0" fillId="0" borderId="5" xfId="0" applyNumberFormat="1" applyBorder="1" applyAlignment="1">
      <alignment horizontal="center" vertical="center" wrapText="1"/>
    </xf>
    <xf numFmtId="180" fontId="0" fillId="0" borderId="5" xfId="0" applyNumberFormat="1" applyBorder="1" applyAlignment="1">
      <alignment horizontal="center" vertical="center"/>
    </xf>
    <xf numFmtId="0" fontId="0" fillId="0" borderId="5" xfId="0" applyFill="1" applyBorder="1" applyAlignment="1">
      <alignment horizontal="center" vertical="center"/>
    </xf>
    <xf numFmtId="0" fontId="0" fillId="2" borderId="5" xfId="0" applyFill="1" applyBorder="1" applyAlignment="1">
      <alignment horizontal="center"/>
    </xf>
    <xf numFmtId="180" fontId="0" fillId="2" borderId="5" xfId="0" applyNumberFormat="1" applyFill="1" applyBorder="1"/>
    <xf numFmtId="0" fontId="0" fillId="2" borderId="5" xfId="0" applyFill="1" applyBorder="1"/>
    <xf numFmtId="180" fontId="0" fillId="0" borderId="5" xfId="0" applyNumberFormat="1" applyFill="1" applyBorder="1"/>
    <xf numFmtId="180" fontId="0" fillId="0" borderId="0" xfId="0" applyNumberFormat="1" applyFill="1"/>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7" fillId="0" borderId="0" xfId="0" applyFont="1" applyFill="1" applyAlignment="1" applyProtection="1">
      <alignment horizontal="center" vertical="center"/>
      <protection locked="0"/>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8" fillId="0" borderId="5" xfId="0" applyNumberFormat="1" applyFont="1" applyFill="1" applyBorder="1" applyAlignment="1" applyProtection="1">
      <alignment horizontal="center" vertical="center"/>
    </xf>
    <xf numFmtId="0" fontId="18"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49" fontId="0" fillId="0" borderId="2" xfId="0" applyNumberFormat="1" applyFont="1" applyFill="1" applyBorder="1" applyAlignment="1" applyProtection="1">
      <alignment horizontal="center" vertical="center" wrapText="1"/>
      <protection locked="0"/>
    </xf>
    <xf numFmtId="49" fontId="0" fillId="0" borderId="3" xfId="0" applyNumberFormat="1" applyFont="1" applyFill="1" applyBorder="1" applyAlignment="1" applyProtection="1">
      <alignment horizontal="center" vertical="center" wrapText="1"/>
      <protection locked="0"/>
    </xf>
    <xf numFmtId="49" fontId="0" fillId="0" borderId="4" xfId="0" applyNumberFormat="1" applyFont="1" applyFill="1" applyBorder="1" applyAlignment="1" applyProtection="1">
      <alignment horizontal="center" vertical="center" wrapText="1"/>
      <protection locked="0"/>
    </xf>
    <xf numFmtId="180" fontId="18" fillId="4" borderId="5" xfId="0" applyNumberFormat="1" applyFont="1" applyFill="1" applyBorder="1" applyAlignment="1" applyProtection="1"/>
    <xf numFmtId="180" fontId="18" fillId="0" borderId="5" xfId="0" applyNumberFormat="1" applyFont="1" applyFill="1" applyBorder="1" applyAlignment="1" applyProtection="1"/>
    <xf numFmtId="49" fontId="0" fillId="0" borderId="5" xfId="0" applyNumberFormat="1" applyFont="1" applyFill="1" applyBorder="1" applyAlignment="1" applyProtection="1">
      <alignment horizontal="left" vertical="center" wrapText="1"/>
      <protection locked="0"/>
    </xf>
    <xf numFmtId="0" fontId="0" fillId="0" borderId="5" xfId="0" applyFill="1" applyBorder="1" applyAlignment="1" applyProtection="1">
      <protection locked="0"/>
    </xf>
    <xf numFmtId="180" fontId="18" fillId="5" borderId="5" xfId="0" applyNumberFormat="1" applyFont="1" applyFill="1" applyBorder="1" applyAlignment="1" applyProtection="1"/>
    <xf numFmtId="180" fontId="0" fillId="5" borderId="5" xfId="0" applyNumberFormat="1" applyFill="1" applyBorder="1" applyAlignment="1" applyProtection="1"/>
    <xf numFmtId="180" fontId="0" fillId="0" borderId="5" xfId="0" applyNumberFormat="1" applyFill="1" applyBorder="1" applyAlignment="1" applyProtection="1">
      <protection locked="0"/>
    </xf>
    <xf numFmtId="0" fontId="0" fillId="5" borderId="5" xfId="0" applyFill="1" applyBorder="1" applyAlignment="1" applyProtection="1"/>
    <xf numFmtId="0" fontId="0" fillId="0" borderId="5" xfId="0" applyFill="1" applyBorder="1" applyAlignment="1" applyProtection="1">
      <alignment horizontal="center"/>
      <protection locked="0"/>
    </xf>
    <xf numFmtId="0" fontId="0" fillId="0" borderId="5" xfId="0" applyFill="1" applyBorder="1" applyAlignment="1" applyProtection="1">
      <alignment horizontal="left"/>
      <protection locked="0"/>
    </xf>
    <xf numFmtId="0" fontId="0" fillId="0" borderId="5" xfId="0" applyFont="1" applyBorder="1" applyAlignment="1">
      <alignment horizontal="left" vertical="center"/>
    </xf>
    <xf numFmtId="4" fontId="0" fillId="2" borderId="5" xfId="0" applyNumberFormat="1" applyFont="1" applyFill="1" applyBorder="1" applyAlignment="1" applyProtection="1">
      <alignment horizontal="right" vertical="center" wrapText="1"/>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4" fontId="0" fillId="2" borderId="5" xfId="0" applyNumberFormat="1" applyFill="1" applyBorder="1" applyAlignment="1">
      <alignment horizontal="right" vertical="center"/>
    </xf>
    <xf numFmtId="4" fontId="0" fillId="2" borderId="5" xfId="0" applyNumberFormat="1" applyFill="1" applyBorder="1" applyAlignment="1">
      <alignment horizontal="right" vertical="center" wrapText="1"/>
    </xf>
    <xf numFmtId="4" fontId="0" fillId="2" borderId="5" xfId="0" applyNumberFormat="1" applyFont="1" applyFill="1" applyBorder="1" applyAlignment="1">
      <alignment horizontal="right" vertical="center" wrapText="1"/>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18" fillId="0" borderId="5"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protection locked="0"/>
    </xf>
    <xf numFmtId="180" fontId="4" fillId="0" borderId="0" xfId="0" applyNumberFormat="1" applyFont="1" applyFill="1" applyAlignment="1" applyProtection="1">
      <alignment horizontal="center" vertical="center"/>
      <protection locked="0"/>
    </xf>
    <xf numFmtId="180" fontId="0" fillId="0" borderId="5" xfId="0" applyNumberFormat="1" applyFont="1" applyFill="1" applyBorder="1" applyAlignment="1" applyProtection="1">
      <alignment horizontal="center" vertical="center"/>
    </xf>
    <xf numFmtId="180" fontId="0" fillId="0" borderId="5" xfId="0" applyNumberFormat="1" applyFont="1" applyFill="1" applyBorder="1" applyAlignment="1" applyProtection="1">
      <alignment horizontal="center" vertical="center" wrapText="1"/>
    </xf>
    <xf numFmtId="0" fontId="0" fillId="0" borderId="2" xfId="0" applyFill="1" applyBorder="1" applyAlignment="1">
      <alignment horizontal="center"/>
    </xf>
    <xf numFmtId="0" fontId="0" fillId="0" borderId="4" xfId="0" applyFill="1" applyBorder="1" applyAlignment="1">
      <alignment horizontal="center"/>
    </xf>
    <xf numFmtId="180" fontId="0" fillId="0" borderId="5" xfId="0" applyNumberFormat="1" applyBorder="1"/>
    <xf numFmtId="0" fontId="0" fillId="0" borderId="0" xfId="0" applyAlignment="1">
      <alignment horizontal="centerContinuous" vertical="center"/>
    </xf>
    <xf numFmtId="180" fontId="0" fillId="0" borderId="0" xfId="0" applyNumberFormat="1" applyAlignment="1">
      <alignment horizontal="right"/>
    </xf>
    <xf numFmtId="180" fontId="0" fillId="0" borderId="2" xfId="0" applyNumberFormat="1" applyFont="1" applyFill="1" applyBorder="1" applyAlignment="1" applyProtection="1">
      <alignment horizontal="center" vertical="center"/>
    </xf>
    <xf numFmtId="180" fontId="0" fillId="0" borderId="3" xfId="0" applyNumberFormat="1" applyFont="1" applyFill="1" applyBorder="1" applyAlignment="1" applyProtection="1">
      <alignment horizontal="center" vertical="center"/>
    </xf>
    <xf numFmtId="180" fontId="0" fillId="0" borderId="4" xfId="0" applyNumberFormat="1"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4" fontId="0" fillId="2" borderId="14" xfId="0" applyNumberFormat="1" applyFont="1" applyFill="1" applyBorder="1" applyAlignment="1" applyProtection="1">
      <alignment horizontal="right" vertical="center" wrapText="1"/>
    </xf>
    <xf numFmtId="0" fontId="0" fillId="0" borderId="14" xfId="0" applyFill="1" applyBorder="1" applyAlignment="1">
      <alignment horizontal="left" vertical="center"/>
    </xf>
    <xf numFmtId="4" fontId="0" fillId="3" borderId="5" xfId="0" applyNumberFormat="1" applyFont="1" applyFill="1" applyBorder="1" applyAlignment="1" applyProtection="1">
      <alignment horizontal="right" vertical="center" wrapText="1"/>
    </xf>
    <xf numFmtId="0" fontId="0" fillId="0" borderId="5" xfId="0" applyBorder="1" applyAlignment="1">
      <alignment vertical="center"/>
    </xf>
    <xf numFmtId="0" fontId="1" fillId="0" borderId="0" xfId="0" applyNumberFormat="1" applyFont="1" applyAlignment="1">
      <alignment horizontal="center" vertical="center"/>
    </xf>
    <xf numFmtId="0" fontId="13"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pplyProtection="1">
      <alignment horizontal="left" vertical="center"/>
      <protection locked="0"/>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wrapText="1"/>
    </xf>
    <xf numFmtId="0" fontId="19" fillId="0" borderId="0" xfId="0" applyFont="1" applyFill="1" applyAlignment="1" applyProtection="1">
      <alignment horizontal="center" vertical="center"/>
      <protection locked="0"/>
    </xf>
    <xf numFmtId="0" fontId="19" fillId="0" borderId="0" xfId="0" applyFont="1" applyFill="1" applyAlignment="1">
      <alignment vertical="center"/>
    </xf>
    <xf numFmtId="49" fontId="20" fillId="0" borderId="0" xfId="0" applyNumberFormat="1" applyFont="1" applyFill="1" applyAlignment="1" applyProtection="1">
      <alignment horizontal="center" vertical="center"/>
    </xf>
    <xf numFmtId="0" fontId="20" fillId="0" borderId="0" xfId="0" applyFont="1" applyBorder="1" applyAlignment="1">
      <alignment horizontal="left"/>
    </xf>
    <xf numFmtId="0" fontId="0" fillId="0" borderId="0" xfId="0" applyBorder="1"/>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_(总)2008部门预算-下达" xfId="33"/>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3" xfId="56"/>
    <cellStyle name="常规 2 4" xfId="5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view="pageBreakPreview" zoomScaleNormal="100" workbookViewId="0">
      <selection activeCell="D4" sqref="D4"/>
    </sheetView>
  </sheetViews>
  <sheetFormatPr defaultColWidth="9.16666666666667" defaultRowHeight="10.8" outlineLevelCol="3"/>
  <cols>
    <col min="1" max="1" width="163" customWidth="1"/>
    <col min="2" max="177" width="9.16666666666667" customWidth="1"/>
  </cols>
  <sheetData>
    <row r="2" ht="93" customHeight="1" spans="1:4">
      <c r="A2" s="219" t="s">
        <v>0</v>
      </c>
      <c r="B2" s="220"/>
      <c r="C2" s="220"/>
      <c r="D2" s="220"/>
    </row>
    <row r="3" ht="93.75" customHeight="1" spans="1:1">
      <c r="A3" s="221"/>
    </row>
    <row r="4" ht="81.75" customHeight="1" spans="1:1">
      <c r="A4" s="222" t="s">
        <v>1</v>
      </c>
    </row>
    <row r="5" ht="41" customHeight="1" spans="1:1">
      <c r="A5" s="222" t="s">
        <v>2</v>
      </c>
    </row>
    <row r="6" ht="37" customHeight="1" spans="1:1">
      <c r="A6" s="222" t="s">
        <v>3</v>
      </c>
    </row>
    <row r="7" ht="12.75" customHeight="1" spans="1:1">
      <c r="A7" s="223"/>
    </row>
    <row r="8" ht="12.75" customHeight="1" spans="1:1">
      <c r="A8" s="223"/>
    </row>
    <row r="9" ht="12.75" customHeight="1" spans="1:1">
      <c r="A9" s="223"/>
    </row>
    <row r="10" ht="12.75" customHeight="1" spans="1:1">
      <c r="A10" s="223"/>
    </row>
    <row r="11" ht="12.75" customHeight="1" spans="1:1">
      <c r="A11" s="223"/>
    </row>
    <row r="12" ht="12.75" customHeight="1" spans="1:1">
      <c r="A12" s="223"/>
    </row>
    <row r="13" ht="12.75" customHeight="1" spans="1:1">
      <c r="A13" s="223"/>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4"/>
  <sheetViews>
    <sheetView showGridLines="0" showZeros="0" view="pageBreakPreview" zoomScaleNormal="100" workbookViewId="0">
      <selection activeCell="G10" sqref="G10"/>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113" t="s">
        <v>24</v>
      </c>
    </row>
    <row r="2" ht="28.5" customHeight="1" spans="1:8">
      <c r="A2" s="90" t="s">
        <v>294</v>
      </c>
      <c r="B2" s="90"/>
      <c r="C2" s="90"/>
      <c r="D2" s="90"/>
      <c r="E2" s="90"/>
      <c r="F2" s="90"/>
      <c r="G2" s="90"/>
      <c r="H2" s="90"/>
    </row>
    <row r="3" ht="22.5" customHeight="1" spans="8:8">
      <c r="H3" s="112" t="s">
        <v>48</v>
      </c>
    </row>
    <row r="4" ht="22.5" customHeight="1" spans="1:8">
      <c r="A4" s="116" t="s">
        <v>210</v>
      </c>
      <c r="B4" s="116" t="s">
        <v>211</v>
      </c>
      <c r="C4" s="116" t="s">
        <v>212</v>
      </c>
      <c r="D4" s="116" t="s">
        <v>213</v>
      </c>
      <c r="E4" s="116" t="s">
        <v>143</v>
      </c>
      <c r="F4" s="116" t="s">
        <v>180</v>
      </c>
      <c r="G4" s="116" t="s">
        <v>181</v>
      </c>
      <c r="H4" s="116" t="s">
        <v>183</v>
      </c>
    </row>
    <row r="5" ht="15.75" customHeight="1" spans="1:8">
      <c r="A5" s="99" t="s">
        <v>153</v>
      </c>
      <c r="B5" s="99" t="s">
        <v>153</v>
      </c>
      <c r="C5" s="99" t="s">
        <v>153</v>
      </c>
      <c r="D5" s="99" t="s">
        <v>153</v>
      </c>
      <c r="E5" s="99" t="s">
        <v>153</v>
      </c>
      <c r="F5" s="99" t="s">
        <v>153</v>
      </c>
      <c r="G5" s="99" t="s">
        <v>153</v>
      </c>
      <c r="H5" s="99" t="s">
        <v>153</v>
      </c>
    </row>
    <row r="6" customHeight="1" spans="1:8">
      <c r="A6" s="166" t="s">
        <v>143</v>
      </c>
      <c r="B6" s="167"/>
      <c r="C6" s="167"/>
      <c r="D6" s="168"/>
      <c r="E6" s="169">
        <f t="shared" ref="E6:E26" si="0">F6+G6+H6</f>
        <v>3427.3636</v>
      </c>
      <c r="F6" s="169">
        <f>F7+F28+F49+F52</f>
        <v>3128.1576</v>
      </c>
      <c r="G6" s="169">
        <f>G7+G28+G49+G52</f>
        <v>299.206</v>
      </c>
      <c r="H6" s="170">
        <f t="shared" ref="F6:H6" si="1">H7+H19+H44</f>
        <v>0</v>
      </c>
    </row>
    <row r="7" customHeight="1" spans="1:8">
      <c r="A7" s="171" t="s">
        <v>214</v>
      </c>
      <c r="B7" s="171" t="s">
        <v>215</v>
      </c>
      <c r="C7" s="171"/>
      <c r="D7" s="172"/>
      <c r="E7" s="173">
        <f t="shared" si="0"/>
        <v>2993.2176</v>
      </c>
      <c r="F7" s="173">
        <f>SUM(F8:F26)</f>
        <v>2993.2176</v>
      </c>
      <c r="G7" s="173">
        <f>SUM(G8:G26)</f>
        <v>0</v>
      </c>
      <c r="H7" s="170">
        <f t="shared" ref="F7:H7" si="2">SUM(H8:H18)</f>
        <v>0</v>
      </c>
    </row>
    <row r="8" customHeight="1" spans="1:8">
      <c r="A8" s="171" t="s">
        <v>216</v>
      </c>
      <c r="B8" s="171" t="s">
        <v>217</v>
      </c>
      <c r="C8" s="171" t="s">
        <v>218</v>
      </c>
      <c r="D8" s="172" t="s">
        <v>219</v>
      </c>
      <c r="E8" s="174">
        <f t="shared" si="0"/>
        <v>855.4056</v>
      </c>
      <c r="F8" s="175">
        <v>855.4056</v>
      </c>
      <c r="G8" s="175"/>
      <c r="H8" s="119"/>
    </row>
    <row r="9" customHeight="1" spans="1:8">
      <c r="A9" s="171" t="s">
        <v>216</v>
      </c>
      <c r="B9" s="171" t="s">
        <v>217</v>
      </c>
      <c r="C9" s="171" t="s">
        <v>220</v>
      </c>
      <c r="D9" s="172" t="s">
        <v>215</v>
      </c>
      <c r="E9" s="174">
        <f t="shared" si="0"/>
        <v>219.1439</v>
      </c>
      <c r="F9" s="175">
        <v>219.1439</v>
      </c>
      <c r="G9" s="175"/>
      <c r="H9" s="119"/>
    </row>
    <row r="10" customHeight="1" spans="1:8">
      <c r="A10" s="171" t="s">
        <v>221</v>
      </c>
      <c r="B10" s="171" t="s">
        <v>222</v>
      </c>
      <c r="C10" s="171" t="s">
        <v>218</v>
      </c>
      <c r="D10" s="172" t="s">
        <v>219</v>
      </c>
      <c r="E10" s="174">
        <f t="shared" si="0"/>
        <v>576.223</v>
      </c>
      <c r="F10" s="175">
        <v>576.223</v>
      </c>
      <c r="G10" s="175"/>
      <c r="H10" s="119"/>
    </row>
    <row r="11" customHeight="1" spans="1:8">
      <c r="A11" s="171" t="s">
        <v>221</v>
      </c>
      <c r="B11" s="171" t="s">
        <v>222</v>
      </c>
      <c r="C11" s="171" t="s">
        <v>220</v>
      </c>
      <c r="D11" s="172" t="s">
        <v>215</v>
      </c>
      <c r="E11" s="174">
        <f t="shared" si="0"/>
        <v>18.461</v>
      </c>
      <c r="F11" s="175">
        <v>18.461</v>
      </c>
      <c r="G11" s="175"/>
      <c r="H11" s="119"/>
    </row>
    <row r="12" customHeight="1" spans="1:8">
      <c r="A12" s="171" t="s">
        <v>223</v>
      </c>
      <c r="B12" s="171" t="s">
        <v>224</v>
      </c>
      <c r="C12" s="171" t="s">
        <v>218</v>
      </c>
      <c r="D12" s="172" t="s">
        <v>219</v>
      </c>
      <c r="E12" s="174">
        <f t="shared" si="0"/>
        <v>70.2494</v>
      </c>
      <c r="F12" s="175">
        <v>70.2494</v>
      </c>
      <c r="G12" s="175"/>
      <c r="H12" s="119"/>
    </row>
    <row r="13" customHeight="1" spans="1:8">
      <c r="A13" s="171" t="s">
        <v>225</v>
      </c>
      <c r="B13" s="171" t="s">
        <v>226</v>
      </c>
      <c r="C13" s="171" t="s">
        <v>227</v>
      </c>
      <c r="D13" s="172" t="s">
        <v>228</v>
      </c>
      <c r="E13" s="174">
        <f t="shared" si="0"/>
        <v>8.7</v>
      </c>
      <c r="F13" s="175">
        <v>8.7</v>
      </c>
      <c r="G13" s="175"/>
      <c r="H13" s="119"/>
    </row>
    <row r="14" customHeight="1" spans="1:8">
      <c r="A14" s="171" t="s">
        <v>225</v>
      </c>
      <c r="B14" s="171" t="s">
        <v>226</v>
      </c>
      <c r="C14" s="171" t="s">
        <v>220</v>
      </c>
      <c r="D14" s="172" t="s">
        <v>215</v>
      </c>
      <c r="E14" s="174">
        <f t="shared" si="0"/>
        <v>149.634</v>
      </c>
      <c r="F14" s="175">
        <v>149.634</v>
      </c>
      <c r="G14" s="175"/>
      <c r="H14" s="119"/>
    </row>
    <row r="15" customHeight="1" spans="1:8">
      <c r="A15" s="171" t="s">
        <v>229</v>
      </c>
      <c r="B15" s="171" t="s">
        <v>230</v>
      </c>
      <c r="C15" s="171" t="s">
        <v>231</v>
      </c>
      <c r="D15" s="172" t="s">
        <v>232</v>
      </c>
      <c r="E15" s="174">
        <f t="shared" si="0"/>
        <v>231.5133</v>
      </c>
      <c r="F15" s="175">
        <v>231.5133</v>
      </c>
      <c r="G15" s="175"/>
      <c r="H15" s="119"/>
    </row>
    <row r="16" customHeight="1" spans="1:8">
      <c r="A16" s="171" t="s">
        <v>229</v>
      </c>
      <c r="B16" s="171" t="s">
        <v>230</v>
      </c>
      <c r="C16" s="171" t="s">
        <v>220</v>
      </c>
      <c r="D16" s="172" t="s">
        <v>215</v>
      </c>
      <c r="E16" s="174">
        <f t="shared" si="0"/>
        <v>59.0045</v>
      </c>
      <c r="F16" s="175">
        <v>59.0045</v>
      </c>
      <c r="G16" s="175"/>
      <c r="H16" s="119"/>
    </row>
    <row r="17" customHeight="1" spans="1:8">
      <c r="A17" s="171" t="s">
        <v>233</v>
      </c>
      <c r="B17" s="171" t="s">
        <v>234</v>
      </c>
      <c r="C17" s="171" t="s">
        <v>231</v>
      </c>
      <c r="D17" s="172" t="s">
        <v>232</v>
      </c>
      <c r="E17" s="174">
        <f t="shared" si="0"/>
        <v>115.7569</v>
      </c>
      <c r="F17" s="175">
        <v>115.7569</v>
      </c>
      <c r="G17" s="175"/>
      <c r="H17" s="119"/>
    </row>
    <row r="18" customHeight="1" spans="1:8">
      <c r="A18" s="171" t="s">
        <v>233</v>
      </c>
      <c r="B18" s="171" t="s">
        <v>234</v>
      </c>
      <c r="C18" s="171" t="s">
        <v>220</v>
      </c>
      <c r="D18" s="172" t="s">
        <v>215</v>
      </c>
      <c r="E18" s="174">
        <f t="shared" si="0"/>
        <v>29.5022</v>
      </c>
      <c r="F18" s="175">
        <v>29.5022</v>
      </c>
      <c r="G18" s="175"/>
      <c r="H18" s="119"/>
    </row>
    <row r="19" customHeight="1" spans="1:8">
      <c r="A19" s="171" t="s">
        <v>235</v>
      </c>
      <c r="B19" s="171" t="s">
        <v>236</v>
      </c>
      <c r="C19" s="171" t="s">
        <v>231</v>
      </c>
      <c r="D19" s="172" t="s">
        <v>232</v>
      </c>
      <c r="E19" s="174">
        <f t="shared" si="0"/>
        <v>126.2023</v>
      </c>
      <c r="F19" s="175">
        <v>126.2023</v>
      </c>
      <c r="G19" s="175"/>
      <c r="H19" s="170"/>
    </row>
    <row r="20" customHeight="1" spans="1:8">
      <c r="A20" s="171" t="s">
        <v>235</v>
      </c>
      <c r="B20" s="171" t="s">
        <v>236</v>
      </c>
      <c r="C20" s="171" t="s">
        <v>220</v>
      </c>
      <c r="D20" s="172" t="s">
        <v>215</v>
      </c>
      <c r="E20" s="174">
        <f t="shared" si="0"/>
        <v>26.6087</v>
      </c>
      <c r="F20" s="175">
        <v>26.6087</v>
      </c>
      <c r="G20" s="175"/>
      <c r="H20" s="119"/>
    </row>
    <row r="21" customHeight="1" spans="1:8">
      <c r="A21" s="171" t="s">
        <v>237</v>
      </c>
      <c r="B21" s="171" t="s">
        <v>238</v>
      </c>
      <c r="C21" s="171" t="s">
        <v>231</v>
      </c>
      <c r="D21" s="172" t="s">
        <v>232</v>
      </c>
      <c r="E21" s="174">
        <f t="shared" si="0"/>
        <v>3.0416</v>
      </c>
      <c r="F21" s="175">
        <v>3.0416</v>
      </c>
      <c r="G21" s="175"/>
      <c r="H21" s="119"/>
    </row>
    <row r="22" customHeight="1" spans="1:8">
      <c r="A22" s="171" t="s">
        <v>237</v>
      </c>
      <c r="B22" s="171" t="s">
        <v>238</v>
      </c>
      <c r="C22" s="171" t="s">
        <v>220</v>
      </c>
      <c r="D22" s="172" t="s">
        <v>215</v>
      </c>
      <c r="E22" s="174">
        <f t="shared" si="0"/>
        <v>3.319</v>
      </c>
      <c r="F22" s="175">
        <v>3.319</v>
      </c>
      <c r="G22" s="175"/>
      <c r="H22" s="119"/>
    </row>
    <row r="23" customHeight="1" spans="1:8">
      <c r="A23" s="171" t="s">
        <v>239</v>
      </c>
      <c r="B23" s="171" t="s">
        <v>205</v>
      </c>
      <c r="C23" s="171" t="s">
        <v>240</v>
      </c>
      <c r="D23" s="172" t="s">
        <v>205</v>
      </c>
      <c r="E23" s="174">
        <f t="shared" si="0"/>
        <v>176.047</v>
      </c>
      <c r="F23" s="175">
        <v>176.047</v>
      </c>
      <c r="G23" s="175"/>
      <c r="H23" s="119"/>
    </row>
    <row r="24" customHeight="1" spans="1:8">
      <c r="A24" s="171" t="s">
        <v>239</v>
      </c>
      <c r="B24" s="171" t="s">
        <v>205</v>
      </c>
      <c r="C24" s="171" t="s">
        <v>220</v>
      </c>
      <c r="D24" s="172" t="s">
        <v>215</v>
      </c>
      <c r="E24" s="174">
        <f t="shared" si="0"/>
        <v>44.4332</v>
      </c>
      <c r="F24" s="175">
        <v>44.4332</v>
      </c>
      <c r="G24" s="175"/>
      <c r="H24" s="119"/>
    </row>
    <row r="25" customHeight="1" spans="1:8">
      <c r="A25" s="171" t="s">
        <v>241</v>
      </c>
      <c r="B25" s="171" t="s">
        <v>228</v>
      </c>
      <c r="C25" s="171" t="s">
        <v>227</v>
      </c>
      <c r="D25" s="172" t="s">
        <v>228</v>
      </c>
      <c r="E25" s="174">
        <f t="shared" si="0"/>
        <v>63.972</v>
      </c>
      <c r="F25" s="175">
        <v>63.972</v>
      </c>
      <c r="G25" s="175"/>
      <c r="H25" s="119"/>
    </row>
    <row r="26" customHeight="1" spans="1:8">
      <c r="A26" s="171" t="s">
        <v>241</v>
      </c>
      <c r="B26" s="171" t="s">
        <v>228</v>
      </c>
      <c r="C26" s="171" t="s">
        <v>220</v>
      </c>
      <c r="D26" s="172" t="s">
        <v>215</v>
      </c>
      <c r="E26" s="174">
        <f t="shared" si="0"/>
        <v>216</v>
      </c>
      <c r="F26" s="175">
        <v>216</v>
      </c>
      <c r="G26" s="175"/>
      <c r="H26" s="119"/>
    </row>
    <row r="27" customHeight="1" spans="1:8">
      <c r="A27" s="171" t="s">
        <v>242</v>
      </c>
      <c r="B27" s="171" t="s">
        <v>242</v>
      </c>
      <c r="C27" s="171" t="s">
        <v>242</v>
      </c>
      <c r="D27" s="171" t="s">
        <v>242</v>
      </c>
      <c r="E27" s="174"/>
      <c r="F27" s="175"/>
      <c r="G27" s="175"/>
      <c r="H27" s="119"/>
    </row>
    <row r="28" customHeight="1" spans="1:8">
      <c r="A28" s="171" t="s">
        <v>243</v>
      </c>
      <c r="B28" s="171" t="s">
        <v>244</v>
      </c>
      <c r="C28" s="171"/>
      <c r="D28" s="172"/>
      <c r="E28" s="173">
        <f t="shared" ref="E28:E50" si="3">F28+G28+H28</f>
        <v>429.886</v>
      </c>
      <c r="F28" s="173">
        <f>SUM(F29:F48)</f>
        <v>130.68</v>
      </c>
      <c r="G28" s="173">
        <f>SUM(G29:G48)</f>
        <v>299.206</v>
      </c>
      <c r="H28" s="119"/>
    </row>
    <row r="29" customHeight="1" spans="1:8">
      <c r="A29" s="171" t="s">
        <v>245</v>
      </c>
      <c r="B29" s="171" t="s">
        <v>246</v>
      </c>
      <c r="C29" s="171" t="s">
        <v>247</v>
      </c>
      <c r="D29" s="172" t="s">
        <v>248</v>
      </c>
      <c r="E29" s="174">
        <f t="shared" si="3"/>
        <v>117.48</v>
      </c>
      <c r="F29" s="175">
        <v>0</v>
      </c>
      <c r="G29" s="175">
        <v>117.48</v>
      </c>
      <c r="H29" s="119"/>
    </row>
    <row r="30" customHeight="1" spans="1:8">
      <c r="A30" s="171" t="s">
        <v>245</v>
      </c>
      <c r="B30" s="171" t="s">
        <v>246</v>
      </c>
      <c r="C30" s="171" t="s">
        <v>249</v>
      </c>
      <c r="D30" s="172" t="s">
        <v>244</v>
      </c>
      <c r="E30" s="174">
        <f t="shared" si="3"/>
        <v>39.4708</v>
      </c>
      <c r="F30" s="175">
        <v>0</v>
      </c>
      <c r="G30" s="175">
        <v>39.4708</v>
      </c>
      <c r="H30" s="119"/>
    </row>
    <row r="31" customHeight="1" spans="1:8">
      <c r="A31" s="171" t="s">
        <v>250</v>
      </c>
      <c r="B31" s="171" t="s">
        <v>251</v>
      </c>
      <c r="C31" s="171" t="s">
        <v>247</v>
      </c>
      <c r="D31" s="172" t="s">
        <v>248</v>
      </c>
      <c r="E31" s="174">
        <f t="shared" si="3"/>
        <v>1</v>
      </c>
      <c r="F31" s="175">
        <v>0</v>
      </c>
      <c r="G31" s="175">
        <v>1</v>
      </c>
      <c r="H31" s="119"/>
    </row>
    <row r="32" customHeight="1" spans="1:8">
      <c r="A32" s="171" t="s">
        <v>252</v>
      </c>
      <c r="B32" s="171" t="s">
        <v>253</v>
      </c>
      <c r="C32" s="171" t="s">
        <v>247</v>
      </c>
      <c r="D32" s="172" t="s">
        <v>248</v>
      </c>
      <c r="E32" s="174">
        <f t="shared" si="3"/>
        <v>0.6</v>
      </c>
      <c r="F32" s="175">
        <v>0</v>
      </c>
      <c r="G32" s="175">
        <v>0.6</v>
      </c>
      <c r="H32" s="119"/>
    </row>
    <row r="33" customHeight="1" spans="1:8">
      <c r="A33" s="171" t="s">
        <v>254</v>
      </c>
      <c r="B33" s="171" t="s">
        <v>255</v>
      </c>
      <c r="C33" s="171" t="s">
        <v>247</v>
      </c>
      <c r="D33" s="172" t="s">
        <v>248</v>
      </c>
      <c r="E33" s="174">
        <f t="shared" si="3"/>
        <v>29.7</v>
      </c>
      <c r="F33" s="175">
        <v>0</v>
      </c>
      <c r="G33" s="175">
        <v>29.7</v>
      </c>
      <c r="H33" s="119"/>
    </row>
    <row r="34" customHeight="1" spans="1:8">
      <c r="A34" s="171" t="s">
        <v>256</v>
      </c>
      <c r="B34" s="171" t="s">
        <v>257</v>
      </c>
      <c r="C34" s="171" t="s">
        <v>247</v>
      </c>
      <c r="D34" s="172" t="s">
        <v>248</v>
      </c>
      <c r="E34" s="174">
        <f t="shared" si="3"/>
        <v>11.35</v>
      </c>
      <c r="F34" s="175">
        <v>0</v>
      </c>
      <c r="G34" s="175">
        <v>11.35</v>
      </c>
      <c r="H34" s="119"/>
    </row>
    <row r="35" customHeight="1" spans="1:8">
      <c r="A35" s="171" t="s">
        <v>256</v>
      </c>
      <c r="B35" s="171" t="s">
        <v>257</v>
      </c>
      <c r="C35" s="171" t="s">
        <v>249</v>
      </c>
      <c r="D35" s="172" t="s">
        <v>244</v>
      </c>
      <c r="E35" s="174">
        <f t="shared" si="3"/>
        <v>6</v>
      </c>
      <c r="F35" s="175">
        <v>0</v>
      </c>
      <c r="G35" s="175">
        <v>6</v>
      </c>
      <c r="H35" s="119"/>
    </row>
    <row r="36" customHeight="1" spans="1:8">
      <c r="A36" s="171" t="s">
        <v>258</v>
      </c>
      <c r="B36" s="171" t="s">
        <v>259</v>
      </c>
      <c r="C36" s="171" t="s">
        <v>260</v>
      </c>
      <c r="D36" s="172" t="s">
        <v>259</v>
      </c>
      <c r="E36" s="174">
        <f t="shared" si="3"/>
        <v>6</v>
      </c>
      <c r="F36" s="175">
        <v>0</v>
      </c>
      <c r="G36" s="175">
        <v>6</v>
      </c>
      <c r="H36" s="119"/>
    </row>
    <row r="37" customHeight="1" spans="1:8">
      <c r="A37" s="171" t="s">
        <v>261</v>
      </c>
      <c r="B37" s="171" t="s">
        <v>262</v>
      </c>
      <c r="C37" s="171" t="s">
        <v>263</v>
      </c>
      <c r="D37" s="172" t="s">
        <v>262</v>
      </c>
      <c r="E37" s="174">
        <f t="shared" si="3"/>
        <v>4</v>
      </c>
      <c r="F37" s="175">
        <v>0</v>
      </c>
      <c r="G37" s="175">
        <v>4</v>
      </c>
      <c r="H37" s="119"/>
    </row>
    <row r="38" customHeight="1" spans="1:8">
      <c r="A38" s="171" t="s">
        <v>264</v>
      </c>
      <c r="B38" s="171" t="s">
        <v>265</v>
      </c>
      <c r="C38" s="171" t="s">
        <v>266</v>
      </c>
      <c r="D38" s="172" t="s">
        <v>265</v>
      </c>
      <c r="E38" s="174">
        <f t="shared" si="3"/>
        <v>4</v>
      </c>
      <c r="F38" s="175">
        <v>0</v>
      </c>
      <c r="G38" s="175">
        <v>4</v>
      </c>
      <c r="H38" s="119"/>
    </row>
    <row r="39" customHeight="1" spans="1:8">
      <c r="A39" s="171" t="s">
        <v>267</v>
      </c>
      <c r="B39" s="171" t="s">
        <v>268</v>
      </c>
      <c r="C39" s="171" t="s">
        <v>269</v>
      </c>
      <c r="D39" s="172" t="s">
        <v>268</v>
      </c>
      <c r="E39" s="174">
        <f t="shared" si="3"/>
        <v>2.2</v>
      </c>
      <c r="F39" s="175">
        <v>0</v>
      </c>
      <c r="G39" s="175">
        <v>2.2</v>
      </c>
      <c r="H39" s="119"/>
    </row>
    <row r="40" customHeight="1" spans="1:8">
      <c r="A40" s="171" t="s">
        <v>267</v>
      </c>
      <c r="B40" s="171" t="s">
        <v>268</v>
      </c>
      <c r="C40" s="171" t="s">
        <v>249</v>
      </c>
      <c r="D40" s="172" t="s">
        <v>244</v>
      </c>
      <c r="E40" s="174">
        <f t="shared" si="3"/>
        <v>0.27</v>
      </c>
      <c r="F40" s="175">
        <v>0</v>
      </c>
      <c r="G40" s="175">
        <v>0.27</v>
      </c>
      <c r="H40" s="119"/>
    </row>
    <row r="41" customHeight="1" spans="1:8">
      <c r="A41" s="171" t="s">
        <v>270</v>
      </c>
      <c r="B41" s="171" t="s">
        <v>271</v>
      </c>
      <c r="C41" s="171" t="s">
        <v>249</v>
      </c>
      <c r="D41" s="172" t="s">
        <v>244</v>
      </c>
      <c r="E41" s="174">
        <f t="shared" si="3"/>
        <v>0.98</v>
      </c>
      <c r="F41" s="175">
        <v>0</v>
      </c>
      <c r="G41" s="175">
        <v>0.98</v>
      </c>
      <c r="H41" s="119"/>
    </row>
    <row r="42" customHeight="1" spans="1:8">
      <c r="A42" s="171" t="s">
        <v>274</v>
      </c>
      <c r="B42" s="171" t="s">
        <v>275</v>
      </c>
      <c r="C42" s="171" t="s">
        <v>247</v>
      </c>
      <c r="D42" s="172" t="s">
        <v>248</v>
      </c>
      <c r="E42" s="174">
        <f t="shared" si="3"/>
        <v>47.75</v>
      </c>
      <c r="F42" s="175">
        <v>0</v>
      </c>
      <c r="G42" s="175">
        <v>47.75</v>
      </c>
      <c r="H42" s="119"/>
    </row>
    <row r="43" customHeight="1" spans="1:8">
      <c r="A43" s="171" t="s">
        <v>274</v>
      </c>
      <c r="B43" s="171" t="s">
        <v>275</v>
      </c>
      <c r="C43" s="171" t="s">
        <v>249</v>
      </c>
      <c r="D43" s="172" t="s">
        <v>244</v>
      </c>
      <c r="E43" s="174">
        <f t="shared" si="3"/>
        <v>11.2516</v>
      </c>
      <c r="F43" s="175">
        <v>0</v>
      </c>
      <c r="G43" s="175">
        <v>11.2516</v>
      </c>
      <c r="H43" s="119"/>
    </row>
    <row r="44" customHeight="1" spans="1:8">
      <c r="A44" s="171" t="s">
        <v>276</v>
      </c>
      <c r="B44" s="171" t="s">
        <v>277</v>
      </c>
      <c r="C44" s="171" t="s">
        <v>247</v>
      </c>
      <c r="D44" s="172" t="s">
        <v>248</v>
      </c>
      <c r="E44" s="174">
        <f t="shared" si="3"/>
        <v>0.6948</v>
      </c>
      <c r="F44" s="175">
        <v>0</v>
      </c>
      <c r="G44" s="175">
        <v>0.6948</v>
      </c>
      <c r="H44" s="170"/>
    </row>
    <row r="45" customHeight="1" spans="1:8">
      <c r="A45" s="171" t="s">
        <v>276</v>
      </c>
      <c r="B45" s="171" t="s">
        <v>277</v>
      </c>
      <c r="C45" s="171" t="s">
        <v>249</v>
      </c>
      <c r="D45" s="172" t="s">
        <v>244</v>
      </c>
      <c r="E45" s="174">
        <f t="shared" si="3"/>
        <v>0.1728</v>
      </c>
      <c r="F45" s="175">
        <v>0</v>
      </c>
      <c r="G45" s="175">
        <v>0.1728</v>
      </c>
      <c r="H45" s="119"/>
    </row>
    <row r="46" customHeight="1" spans="1:8">
      <c r="A46" s="171" t="s">
        <v>278</v>
      </c>
      <c r="B46" s="171" t="s">
        <v>279</v>
      </c>
      <c r="C46" s="171" t="s">
        <v>247</v>
      </c>
      <c r="D46" s="172" t="s">
        <v>248</v>
      </c>
      <c r="E46" s="174">
        <f t="shared" si="3"/>
        <v>145.546</v>
      </c>
      <c r="F46" s="175">
        <v>130.68</v>
      </c>
      <c r="G46" s="175">
        <v>14.866</v>
      </c>
      <c r="H46" s="119"/>
    </row>
    <row r="47" customHeight="1" spans="1:8">
      <c r="A47" s="171" t="s">
        <v>278</v>
      </c>
      <c r="B47" s="171" t="s">
        <v>279</v>
      </c>
      <c r="C47" s="171" t="s">
        <v>249</v>
      </c>
      <c r="D47" s="172" t="s">
        <v>244</v>
      </c>
      <c r="E47" s="174">
        <f t="shared" si="3"/>
        <v>0.4</v>
      </c>
      <c r="F47" s="175">
        <v>0</v>
      </c>
      <c r="G47" s="175">
        <v>0.4</v>
      </c>
      <c r="H47" s="119"/>
    </row>
    <row r="48" customHeight="1" spans="1:8">
      <c r="A48" s="171" t="s">
        <v>280</v>
      </c>
      <c r="B48" s="171" t="s">
        <v>273</v>
      </c>
      <c r="C48" s="171" t="s">
        <v>272</v>
      </c>
      <c r="D48" s="172" t="s">
        <v>273</v>
      </c>
      <c r="E48" s="174">
        <f t="shared" si="3"/>
        <v>1.02</v>
      </c>
      <c r="F48" s="175">
        <v>0</v>
      </c>
      <c r="G48" s="175">
        <v>1.02</v>
      </c>
      <c r="H48" s="120"/>
    </row>
    <row r="49" customHeight="1" spans="1:8">
      <c r="A49" s="171" t="s">
        <v>281</v>
      </c>
      <c r="B49" s="171" t="s">
        <v>282</v>
      </c>
      <c r="C49" s="171" t="s">
        <v>283</v>
      </c>
      <c r="D49" s="171" t="s">
        <v>283</v>
      </c>
      <c r="E49" s="173">
        <f t="shared" si="3"/>
        <v>4.26</v>
      </c>
      <c r="F49" s="173">
        <f>F50</f>
        <v>4.26</v>
      </c>
      <c r="G49" s="173">
        <f>G50</f>
        <v>0</v>
      </c>
      <c r="H49" s="120"/>
    </row>
    <row r="50" customHeight="1" spans="1:8">
      <c r="A50" s="171" t="s">
        <v>284</v>
      </c>
      <c r="B50" s="171" t="s">
        <v>285</v>
      </c>
      <c r="C50" s="171" t="s">
        <v>286</v>
      </c>
      <c r="D50" s="171" t="s">
        <v>287</v>
      </c>
      <c r="E50" s="174">
        <f t="shared" si="3"/>
        <v>4.26</v>
      </c>
      <c r="F50" s="175">
        <v>4.26</v>
      </c>
      <c r="G50" s="175"/>
      <c r="H50" s="120"/>
    </row>
    <row r="51" customHeight="1" spans="1:8">
      <c r="A51" s="171" t="s">
        <v>242</v>
      </c>
      <c r="B51" s="171" t="s">
        <v>242</v>
      </c>
      <c r="C51" s="171" t="s">
        <v>242</v>
      </c>
      <c r="D51" s="171" t="s">
        <v>242</v>
      </c>
      <c r="E51" s="176"/>
      <c r="F51" s="172"/>
      <c r="G51" s="172"/>
      <c r="H51" s="120"/>
    </row>
    <row r="52" customHeight="1" spans="1:8">
      <c r="A52" s="171" t="s">
        <v>288</v>
      </c>
      <c r="B52" s="171" t="s">
        <v>289</v>
      </c>
      <c r="C52" s="171" t="s">
        <v>283</v>
      </c>
      <c r="D52" s="172" t="s">
        <v>283</v>
      </c>
      <c r="E52" s="173">
        <f>F52+G52+H52</f>
        <v>0</v>
      </c>
      <c r="F52" s="173">
        <f>F53</f>
        <v>0</v>
      </c>
      <c r="G52" s="173">
        <f>G53</f>
        <v>0</v>
      </c>
      <c r="H52" s="120"/>
    </row>
    <row r="53" customHeight="1" spans="1:8">
      <c r="A53" s="171" t="s">
        <v>290</v>
      </c>
      <c r="B53" s="171" t="s">
        <v>291</v>
      </c>
      <c r="C53" s="171" t="s">
        <v>292</v>
      </c>
      <c r="D53" s="171" t="s">
        <v>291</v>
      </c>
      <c r="E53" s="174">
        <f>F53+G53+H53</f>
        <v>0</v>
      </c>
      <c r="F53" s="175"/>
      <c r="G53" s="175"/>
      <c r="H53" s="120"/>
    </row>
    <row r="54" customHeight="1" spans="1:8">
      <c r="A54" s="171" t="s">
        <v>242</v>
      </c>
      <c r="B54" s="171" t="s">
        <v>242</v>
      </c>
      <c r="C54" s="171" t="s">
        <v>242</v>
      </c>
      <c r="D54" s="171" t="s">
        <v>242</v>
      </c>
      <c r="E54" s="176"/>
      <c r="F54" s="172"/>
      <c r="G54" s="172"/>
      <c r="H54" s="120"/>
    </row>
  </sheetData>
  <mergeCells count="2">
    <mergeCell ref="A2:H2"/>
    <mergeCell ref="A6:D6"/>
  </mergeCells>
  <printOptions horizontalCentered="1"/>
  <pageMargins left="0.590277777777778" right="0.590277777777778" top="0.790972222222222" bottom="0.790972222222222" header="0.5" footer="0.5"/>
  <pageSetup paperSize="9" scale="83" fitToHeight="1000" orientation="landscape" blackAndWhite="1" horizont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view="pageBreakPreview" zoomScale="85" zoomScaleNormal="100" workbookViewId="0">
      <selection activeCell="J12" sqref="J12"/>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44" t="s">
        <v>26</v>
      </c>
      <c r="B1" s="145"/>
      <c r="C1" s="145"/>
      <c r="D1" s="145"/>
      <c r="E1" s="145"/>
      <c r="F1" s="145"/>
      <c r="G1" s="145"/>
      <c r="H1" s="146"/>
    </row>
    <row r="2" ht="22.5" customHeight="1" spans="1:8">
      <c r="A2" s="147" t="s">
        <v>295</v>
      </c>
      <c r="B2" s="147"/>
      <c r="C2" s="147"/>
      <c r="D2" s="147"/>
      <c r="E2" s="147"/>
      <c r="F2" s="147"/>
      <c r="G2" s="147"/>
      <c r="H2" s="147"/>
    </row>
    <row r="3" ht="22.5" customHeight="1" spans="1:8">
      <c r="A3" s="148"/>
      <c r="B3" s="148"/>
      <c r="C3" s="149"/>
      <c r="D3" s="149"/>
      <c r="E3" s="150"/>
      <c r="F3" s="150"/>
      <c r="G3" s="150"/>
      <c r="H3" s="151" t="s">
        <v>48</v>
      </c>
    </row>
    <row r="4" ht="22.5" customHeight="1" spans="1:8">
      <c r="A4" s="152" t="s">
        <v>49</v>
      </c>
      <c r="B4" s="152"/>
      <c r="C4" s="152" t="s">
        <v>50</v>
      </c>
      <c r="D4" s="152"/>
      <c r="E4" s="152"/>
      <c r="F4" s="152"/>
      <c r="G4" s="152"/>
      <c r="H4" s="152"/>
    </row>
    <row r="5" ht="22.5" customHeight="1" spans="1:8">
      <c r="A5" s="152" t="s">
        <v>51</v>
      </c>
      <c r="B5" s="152" t="s">
        <v>52</v>
      </c>
      <c r="C5" s="152" t="s">
        <v>53</v>
      </c>
      <c r="D5" s="153" t="s">
        <v>52</v>
      </c>
      <c r="E5" s="152" t="s">
        <v>54</v>
      </c>
      <c r="F5" s="152" t="s">
        <v>52</v>
      </c>
      <c r="G5" s="152" t="s">
        <v>55</v>
      </c>
      <c r="H5" s="152" t="s">
        <v>52</v>
      </c>
    </row>
    <row r="6" ht="22.5" customHeight="1" spans="1:8">
      <c r="A6" s="154" t="s">
        <v>296</v>
      </c>
      <c r="B6" s="155"/>
      <c r="C6" s="156" t="s">
        <v>297</v>
      </c>
      <c r="D6" s="157"/>
      <c r="E6" s="158" t="s">
        <v>298</v>
      </c>
      <c r="F6" s="158"/>
      <c r="G6" s="159" t="s">
        <v>299</v>
      </c>
      <c r="H6" s="157"/>
    </row>
    <row r="7" ht="22.5" customHeight="1" spans="1:8">
      <c r="A7" s="160"/>
      <c r="B7" s="155"/>
      <c r="C7" s="156" t="s">
        <v>300</v>
      </c>
      <c r="D7" s="157"/>
      <c r="E7" s="159" t="s">
        <v>301</v>
      </c>
      <c r="F7" s="159"/>
      <c r="G7" s="159" t="s">
        <v>302</v>
      </c>
      <c r="H7" s="157"/>
    </row>
    <row r="8" ht="22.5" customHeight="1" spans="1:10">
      <c r="A8" s="160"/>
      <c r="B8" s="155"/>
      <c r="C8" s="156" t="s">
        <v>303</v>
      </c>
      <c r="D8" s="157"/>
      <c r="E8" s="159" t="s">
        <v>304</v>
      </c>
      <c r="F8" s="159"/>
      <c r="G8" s="159" t="s">
        <v>305</v>
      </c>
      <c r="H8" s="157"/>
      <c r="J8" s="113"/>
    </row>
    <row r="9" ht="22.5" customHeight="1" spans="1:8">
      <c r="A9" s="154"/>
      <c r="B9" s="155"/>
      <c r="C9" s="156" t="s">
        <v>306</v>
      </c>
      <c r="D9" s="157"/>
      <c r="E9" s="159" t="s">
        <v>307</v>
      </c>
      <c r="F9" s="159"/>
      <c r="G9" s="159" t="s">
        <v>308</v>
      </c>
      <c r="H9" s="157"/>
    </row>
    <row r="10" ht="22.5" customHeight="1" spans="1:9">
      <c r="A10" s="154"/>
      <c r="B10" s="155"/>
      <c r="C10" s="156" t="s">
        <v>309</v>
      </c>
      <c r="D10" s="157"/>
      <c r="E10" s="159" t="s">
        <v>310</v>
      </c>
      <c r="F10" s="159"/>
      <c r="G10" s="159" t="s">
        <v>311</v>
      </c>
      <c r="H10" s="157"/>
      <c r="I10" s="113"/>
    </row>
    <row r="11" ht="22.5" customHeight="1" spans="1:9">
      <c r="A11" s="160"/>
      <c r="B11" s="155"/>
      <c r="C11" s="156" t="s">
        <v>312</v>
      </c>
      <c r="D11" s="157"/>
      <c r="E11" s="159" t="s">
        <v>313</v>
      </c>
      <c r="F11" s="159"/>
      <c r="G11" s="159" t="s">
        <v>314</v>
      </c>
      <c r="H11" s="157"/>
      <c r="I11" s="113"/>
    </row>
    <row r="12" ht="22.5" customHeight="1" spans="1:9">
      <c r="A12" s="160"/>
      <c r="B12" s="155"/>
      <c r="C12" s="156" t="s">
        <v>315</v>
      </c>
      <c r="D12" s="157"/>
      <c r="E12" s="159" t="s">
        <v>301</v>
      </c>
      <c r="F12" s="159"/>
      <c r="G12" s="159" t="s">
        <v>316</v>
      </c>
      <c r="H12" s="157"/>
      <c r="I12" s="113"/>
    </row>
    <row r="13" ht="22.5" customHeight="1" spans="1:9">
      <c r="A13" s="161"/>
      <c r="B13" s="155"/>
      <c r="C13" s="156" t="s">
        <v>317</v>
      </c>
      <c r="D13" s="157"/>
      <c r="E13" s="159" t="s">
        <v>304</v>
      </c>
      <c r="F13" s="159"/>
      <c r="G13" s="159" t="s">
        <v>318</v>
      </c>
      <c r="H13" s="157"/>
      <c r="I13" s="113"/>
    </row>
    <row r="14" ht="22.5" customHeight="1" spans="1:8">
      <c r="A14" s="161"/>
      <c r="B14" s="155"/>
      <c r="C14" s="156" t="s">
        <v>319</v>
      </c>
      <c r="D14" s="157"/>
      <c r="E14" s="159" t="s">
        <v>307</v>
      </c>
      <c r="F14" s="159"/>
      <c r="G14" s="159" t="s">
        <v>320</v>
      </c>
      <c r="H14" s="157"/>
    </row>
    <row r="15" ht="22.5" customHeight="1" spans="1:8">
      <c r="A15" s="161"/>
      <c r="B15" s="155"/>
      <c r="C15" s="156" t="s">
        <v>321</v>
      </c>
      <c r="D15" s="157"/>
      <c r="E15" s="159" t="s">
        <v>322</v>
      </c>
      <c r="F15" s="159"/>
      <c r="G15" s="159" t="s">
        <v>323</v>
      </c>
      <c r="H15" s="157"/>
    </row>
    <row r="16" ht="22.5" customHeight="1" spans="1:10">
      <c r="A16" s="119"/>
      <c r="B16" s="162"/>
      <c r="C16" s="156" t="s">
        <v>324</v>
      </c>
      <c r="D16" s="157"/>
      <c r="E16" s="159" t="s">
        <v>325</v>
      </c>
      <c r="F16" s="159"/>
      <c r="G16" s="159" t="s">
        <v>326</v>
      </c>
      <c r="H16" s="157"/>
      <c r="J16" s="113"/>
    </row>
    <row r="17" ht="22.5" customHeight="1" spans="1:8">
      <c r="A17" s="120"/>
      <c r="B17" s="162"/>
      <c r="C17" s="156" t="s">
        <v>327</v>
      </c>
      <c r="D17" s="157"/>
      <c r="E17" s="159" t="s">
        <v>328</v>
      </c>
      <c r="F17" s="159"/>
      <c r="G17" s="159" t="s">
        <v>327</v>
      </c>
      <c r="H17" s="157"/>
    </row>
    <row r="18" ht="22.5" customHeight="1" spans="1:8">
      <c r="A18" s="120"/>
      <c r="B18" s="162"/>
      <c r="C18" s="156" t="s">
        <v>329</v>
      </c>
      <c r="D18" s="157"/>
      <c r="E18" s="159" t="s">
        <v>330</v>
      </c>
      <c r="F18" s="159"/>
      <c r="G18" s="159" t="s">
        <v>331</v>
      </c>
      <c r="H18" s="157"/>
    </row>
    <row r="19" ht="22.5" customHeight="1" spans="1:8">
      <c r="A19" s="161"/>
      <c r="B19" s="162"/>
      <c r="C19" s="156" t="s">
        <v>332</v>
      </c>
      <c r="D19" s="157"/>
      <c r="E19" s="159" t="s">
        <v>333</v>
      </c>
      <c r="F19" s="159"/>
      <c r="G19" s="159" t="s">
        <v>334</v>
      </c>
      <c r="H19" s="157"/>
    </row>
    <row r="20" ht="22.5" customHeight="1" spans="1:8">
      <c r="A20" s="161"/>
      <c r="B20" s="155"/>
      <c r="C20" s="156"/>
      <c r="D20" s="157"/>
      <c r="E20" s="159" t="s">
        <v>335</v>
      </c>
      <c r="F20" s="159"/>
      <c r="G20" s="159" t="s">
        <v>336</v>
      </c>
      <c r="H20" s="157"/>
    </row>
    <row r="21" ht="22.5" customHeight="1" spans="1:8">
      <c r="A21" s="119"/>
      <c r="B21" s="155"/>
      <c r="C21" s="120"/>
      <c r="D21" s="157"/>
      <c r="E21" s="159" t="s">
        <v>337</v>
      </c>
      <c r="F21" s="159"/>
      <c r="G21" s="159"/>
      <c r="H21" s="157"/>
    </row>
    <row r="22" ht="18" customHeight="1" spans="1:8">
      <c r="A22" s="120"/>
      <c r="B22" s="155"/>
      <c r="C22" s="120"/>
      <c r="D22" s="157"/>
      <c r="E22" s="163" t="s">
        <v>338</v>
      </c>
      <c r="F22" s="163"/>
      <c r="G22" s="163"/>
      <c r="H22" s="157"/>
    </row>
    <row r="23" ht="19.5" customHeight="1" spans="1:8">
      <c r="A23" s="120"/>
      <c r="B23" s="155"/>
      <c r="C23" s="120"/>
      <c r="D23" s="157"/>
      <c r="E23" s="163" t="s">
        <v>339</v>
      </c>
      <c r="F23" s="163"/>
      <c r="G23" s="163"/>
      <c r="H23" s="157"/>
    </row>
    <row r="24" ht="21.75" customHeight="1" spans="1:8">
      <c r="A24" s="120"/>
      <c r="B24" s="155"/>
      <c r="C24" s="156"/>
      <c r="D24" s="164"/>
      <c r="E24" s="163" t="s">
        <v>340</v>
      </c>
      <c r="F24" s="163"/>
      <c r="G24" s="163"/>
      <c r="H24" s="157"/>
    </row>
    <row r="25" ht="21.75" customHeight="1" spans="1:8">
      <c r="A25" s="120"/>
      <c r="B25" s="155"/>
      <c r="C25" s="156"/>
      <c r="D25" s="164"/>
      <c r="E25" s="163"/>
      <c r="F25" s="163"/>
      <c r="G25" s="163"/>
      <c r="H25" s="157"/>
    </row>
    <row r="26" ht="23.25" customHeight="1" spans="1:8">
      <c r="A26" s="120"/>
      <c r="B26" s="155"/>
      <c r="C26" s="156"/>
      <c r="D26" s="164"/>
      <c r="E26" s="154"/>
      <c r="F26" s="154"/>
      <c r="G26" s="154"/>
      <c r="H26" s="165"/>
    </row>
    <row r="27" ht="18" customHeight="1" spans="1:8">
      <c r="A27" s="153" t="s">
        <v>129</v>
      </c>
      <c r="B27" s="162">
        <f>SUM(B6,B9,B10,B12,B13,B14,B15)</f>
        <v>0</v>
      </c>
      <c r="C27" s="153" t="s">
        <v>130</v>
      </c>
      <c r="D27" s="164">
        <f>SUM(D6:D20)</f>
        <v>0</v>
      </c>
      <c r="E27" s="153" t="s">
        <v>130</v>
      </c>
      <c r="F27" s="153"/>
      <c r="G27" s="153" t="s">
        <v>130</v>
      </c>
      <c r="H27" s="165">
        <f>SUM(H6,H11,H21,H22,H23)</f>
        <v>0</v>
      </c>
    </row>
    <row r="28" customHeight="1" spans="2:8">
      <c r="B28" s="113"/>
      <c r="D28" s="113"/>
      <c r="H28" s="113"/>
    </row>
    <row r="29" customHeight="1" spans="2:8">
      <c r="B29" s="113"/>
      <c r="D29" s="113"/>
      <c r="H29" s="113"/>
    </row>
    <row r="30" customHeight="1" spans="2:8">
      <c r="B30" s="113"/>
      <c r="D30" s="113"/>
      <c r="H30" s="113"/>
    </row>
    <row r="31" customHeight="1" spans="2:8">
      <c r="B31" s="113"/>
      <c r="D31" s="113"/>
      <c r="H31" s="113"/>
    </row>
    <row r="32" customHeight="1" spans="2:8">
      <c r="B32" s="113"/>
      <c r="D32" s="113"/>
      <c r="H32" s="113"/>
    </row>
    <row r="33" customHeight="1" spans="2:8">
      <c r="B33" s="113"/>
      <c r="D33" s="113"/>
      <c r="H33" s="113"/>
    </row>
    <row r="34" customHeight="1" spans="2:8">
      <c r="B34" s="113"/>
      <c r="D34" s="113"/>
      <c r="H34" s="113"/>
    </row>
    <row r="35" customHeight="1" spans="2:8">
      <c r="B35" s="113"/>
      <c r="D35" s="113"/>
      <c r="H35" s="113"/>
    </row>
    <row r="36" customHeight="1" spans="2:8">
      <c r="B36" s="113"/>
      <c r="D36" s="113"/>
      <c r="H36" s="113"/>
    </row>
    <row r="37" customHeight="1" spans="2:8">
      <c r="B37" s="113"/>
      <c r="D37" s="113"/>
      <c r="H37" s="113"/>
    </row>
    <row r="38" customHeight="1" spans="2:8">
      <c r="B38" s="113"/>
      <c r="D38" s="113"/>
      <c r="H38" s="113"/>
    </row>
    <row r="39" customHeight="1" spans="2:8">
      <c r="B39" s="113"/>
      <c r="D39" s="113"/>
      <c r="H39" s="113"/>
    </row>
    <row r="40" customHeight="1" spans="2:4">
      <c r="B40" s="113"/>
      <c r="D40" s="113"/>
    </row>
    <row r="41" customHeight="1" spans="2:4">
      <c r="B41" s="113"/>
      <c r="D41" s="113"/>
    </row>
    <row r="42" customHeight="1" spans="2:4">
      <c r="B42" s="113"/>
      <c r="D42" s="113"/>
    </row>
    <row r="43" customHeight="1" spans="2:2">
      <c r="B43" s="113"/>
    </row>
    <row r="44" customHeight="1" spans="2:2">
      <c r="B44" s="113"/>
    </row>
    <row r="45" customHeight="1" spans="2:2">
      <c r="B45" s="113"/>
    </row>
  </sheetData>
  <mergeCells count="4">
    <mergeCell ref="A2:H2"/>
    <mergeCell ref="A3:B3"/>
    <mergeCell ref="A4:B4"/>
    <mergeCell ref="C4:H4"/>
  </mergeCells>
  <printOptions horizontalCentered="1"/>
  <pageMargins left="0.75" right="0.75" top="0.789583333333333" bottom="1" header="0" footer="0"/>
  <pageSetup paperSize="9" scale="63"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9"/>
  <sheetViews>
    <sheetView showGridLines="0" showZeros="0" view="pageBreakPreview" zoomScaleNormal="100" workbookViewId="0">
      <selection activeCell="D6" sqref="D6"/>
    </sheetView>
  </sheetViews>
  <sheetFormatPr defaultColWidth="9.16666666666667" defaultRowHeight="12.75" customHeight="1" outlineLevelCol="3"/>
  <cols>
    <col min="1" max="1" width="22.8333333333333" style="88" customWidth="1"/>
    <col min="2" max="2" width="43.1666666666667" style="88" customWidth="1"/>
    <col min="3" max="3" width="23.5" style="122" customWidth="1"/>
    <col min="4" max="4" width="87.875" customWidth="1"/>
    <col min="5" max="16384" width="9.16666666666667" customWidth="1"/>
  </cols>
  <sheetData>
    <row r="1" ht="30" customHeight="1" spans="1:1">
      <c r="A1" s="89" t="s">
        <v>30</v>
      </c>
    </row>
    <row r="2" ht="28.5" customHeight="1" spans="1:4">
      <c r="A2" s="114" t="s">
        <v>341</v>
      </c>
      <c r="B2" s="114"/>
      <c r="C2" s="135"/>
      <c r="D2" s="114"/>
    </row>
    <row r="3" ht="22.5" customHeight="1" spans="4:4">
      <c r="D3" s="112" t="s">
        <v>48</v>
      </c>
    </row>
    <row r="4" ht="22.5" customHeight="1" spans="1:4">
      <c r="A4" s="116" t="s">
        <v>140</v>
      </c>
      <c r="B4" s="98" t="s">
        <v>342</v>
      </c>
      <c r="C4" s="136" t="s">
        <v>343</v>
      </c>
      <c r="D4" s="116" t="s">
        <v>344</v>
      </c>
    </row>
    <row r="5" ht="15.75" customHeight="1" spans="1:4">
      <c r="A5" s="111" t="s">
        <v>153</v>
      </c>
      <c r="B5" s="111" t="s">
        <v>153</v>
      </c>
      <c r="C5" s="137" t="s">
        <v>153</v>
      </c>
      <c r="D5" s="138" t="s">
        <v>153</v>
      </c>
    </row>
    <row r="6" customFormat="1" customHeight="1" spans="1:4">
      <c r="A6" s="139" t="s">
        <v>143</v>
      </c>
      <c r="B6" s="139"/>
      <c r="C6" s="140">
        <f>SUM(C7:C15)</f>
        <v>1310.5</v>
      </c>
      <c r="D6" s="141"/>
    </row>
    <row r="7" customHeight="1" spans="1:4">
      <c r="A7" s="100">
        <v>303001</v>
      </c>
      <c r="B7" s="111" t="s">
        <v>154</v>
      </c>
      <c r="C7" s="142">
        <v>660</v>
      </c>
      <c r="D7" s="119" t="s">
        <v>345</v>
      </c>
    </row>
    <row r="8" customFormat="1" customHeight="1" spans="1:4">
      <c r="A8" s="100">
        <v>303001</v>
      </c>
      <c r="B8" s="111" t="s">
        <v>154</v>
      </c>
      <c r="C8" s="142">
        <v>300</v>
      </c>
      <c r="D8" s="119" t="s">
        <v>346</v>
      </c>
    </row>
    <row r="9" customHeight="1" spans="1:4">
      <c r="A9" s="100">
        <v>303001</v>
      </c>
      <c r="B9" s="111" t="s">
        <v>154</v>
      </c>
      <c r="C9" s="142">
        <v>300</v>
      </c>
      <c r="D9" s="119" t="s">
        <v>347</v>
      </c>
    </row>
    <row r="10" customHeight="1" spans="1:4">
      <c r="A10" s="100">
        <v>303001</v>
      </c>
      <c r="B10" s="111" t="s">
        <v>154</v>
      </c>
      <c r="C10" s="142">
        <v>10</v>
      </c>
      <c r="D10" s="119" t="s">
        <v>348</v>
      </c>
    </row>
    <row r="11" customHeight="1" spans="1:4">
      <c r="A11" s="111">
        <v>303006</v>
      </c>
      <c r="B11" s="111" t="s">
        <v>158</v>
      </c>
      <c r="C11" s="142">
        <v>10</v>
      </c>
      <c r="D11" s="119" t="s">
        <v>349</v>
      </c>
    </row>
    <row r="12" customHeight="1" spans="1:4">
      <c r="A12" s="100">
        <v>303009</v>
      </c>
      <c r="B12" s="111" t="s">
        <v>161</v>
      </c>
      <c r="C12" s="142">
        <v>25.5</v>
      </c>
      <c r="D12" s="119" t="s">
        <v>350</v>
      </c>
    </row>
    <row r="13" customHeight="1" spans="1:4">
      <c r="A13" s="100">
        <v>303009</v>
      </c>
      <c r="B13" s="111" t="s">
        <v>161</v>
      </c>
      <c r="C13" s="142">
        <v>5</v>
      </c>
      <c r="D13" s="119" t="s">
        <v>351</v>
      </c>
    </row>
    <row r="14" customHeight="1" spans="1:4">
      <c r="A14" s="100"/>
      <c r="B14" s="100"/>
      <c r="C14" s="142"/>
      <c r="D14" s="120"/>
    </row>
    <row r="15" customHeight="1" spans="1:4">
      <c r="A15" s="100"/>
      <c r="B15" s="100"/>
      <c r="C15" s="142"/>
      <c r="D15" s="120"/>
    </row>
    <row r="16" customHeight="1" spans="1:2">
      <c r="A16" s="89"/>
      <c r="B16" s="89"/>
    </row>
    <row r="17" customHeight="1" spans="1:3">
      <c r="A17" s="89"/>
      <c r="B17" s="89"/>
      <c r="C17" s="143"/>
    </row>
    <row r="18" customHeight="1" spans="1:3">
      <c r="A18" s="89"/>
      <c r="B18" s="89"/>
      <c r="C18" s="143"/>
    </row>
    <row r="19" customHeight="1" spans="2:2">
      <c r="B19" s="89"/>
    </row>
  </sheetData>
  <sortState ref="A7:D12">
    <sortCondition ref="A7"/>
  </sortState>
  <mergeCells count="2">
    <mergeCell ref="A2:D2"/>
    <mergeCell ref="A6:B6"/>
  </mergeCells>
  <printOptions horizontalCentered="1"/>
  <pageMargins left="0.590277777777778" right="0.590277777777778" top="0.790972222222222" bottom="0.790972222222222" header="0.5" footer="0.5"/>
  <pageSetup paperSize="9" scale="93" fitToHeight="1000" orientation="landscape" blackAndWhite="1" horizontalDpi="6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K44"/>
  <sheetViews>
    <sheetView view="pageBreakPreview" zoomScaleNormal="100" workbookViewId="0">
      <selection activeCell="B17" sqref="B17"/>
    </sheetView>
  </sheetViews>
  <sheetFormatPr defaultColWidth="9.33333333333333" defaultRowHeight="10.8"/>
  <cols>
    <col min="1" max="1" width="9.33333333333333" customWidth="1"/>
    <col min="2" max="2" width="42.625" customWidth="1"/>
    <col min="3" max="3" width="11" customWidth="1"/>
    <col min="4" max="4" width="12" style="122" customWidth="1"/>
    <col min="5" max="5" width="13.5" customWidth="1"/>
    <col min="6" max="6" width="42" customWidth="1"/>
    <col min="7" max="7" width="16.8333333333333" customWidth="1"/>
    <col min="8" max="8" width="20.6666666666667" customWidth="1"/>
    <col min="9" max="9" width="18.5" customWidth="1"/>
    <col min="10" max="10" width="21.75" customWidth="1"/>
    <col min="11" max="11" width="11" customWidth="1"/>
  </cols>
  <sheetData>
    <row r="1" spans="1:1">
      <c r="A1" t="s">
        <v>32</v>
      </c>
    </row>
    <row r="2" ht="22.2" spans="1:11">
      <c r="A2" s="123" t="s">
        <v>352</v>
      </c>
      <c r="B2" s="123"/>
      <c r="C2" s="123"/>
      <c r="D2" s="124"/>
      <c r="E2" s="123"/>
      <c r="F2" s="123"/>
      <c r="G2" s="123"/>
      <c r="H2" s="123"/>
      <c r="I2" s="123"/>
      <c r="J2" s="123"/>
      <c r="K2" s="123"/>
    </row>
    <row r="3" ht="20.4" spans="5:11">
      <c r="E3" s="125"/>
      <c r="F3" s="125"/>
      <c r="G3" s="125"/>
      <c r="H3" s="125"/>
      <c r="I3" s="125"/>
      <c r="J3" s="131"/>
      <c r="K3" s="131" t="s">
        <v>48</v>
      </c>
    </row>
    <row r="4" s="121" customFormat="1" ht="41" customHeight="1" spans="1:11">
      <c r="A4" s="126" t="s">
        <v>353</v>
      </c>
      <c r="B4" s="126" t="s">
        <v>354</v>
      </c>
      <c r="C4" s="126" t="s">
        <v>355</v>
      </c>
      <c r="D4" s="127" t="s">
        <v>356</v>
      </c>
      <c r="E4" s="126" t="s">
        <v>357</v>
      </c>
      <c r="F4" s="126" t="s">
        <v>358</v>
      </c>
      <c r="G4" s="126" t="s">
        <v>359</v>
      </c>
      <c r="H4" s="126" t="s">
        <v>360</v>
      </c>
      <c r="I4" s="132" t="s">
        <v>361</v>
      </c>
      <c r="J4" s="126" t="s">
        <v>362</v>
      </c>
      <c r="K4" s="133" t="s">
        <v>183</v>
      </c>
    </row>
    <row r="5" spans="1:11">
      <c r="A5" s="99" t="s">
        <v>153</v>
      </c>
      <c r="B5" s="99" t="s">
        <v>153</v>
      </c>
      <c r="C5" s="99" t="s">
        <v>153</v>
      </c>
      <c r="D5" s="128" t="s">
        <v>153</v>
      </c>
      <c r="E5" s="99" t="s">
        <v>153</v>
      </c>
      <c r="F5" s="99" t="s">
        <v>153</v>
      </c>
      <c r="G5" s="99" t="s">
        <v>153</v>
      </c>
      <c r="H5" s="99" t="s">
        <v>153</v>
      </c>
      <c r="I5" s="99" t="s">
        <v>153</v>
      </c>
      <c r="J5" s="99" t="s">
        <v>153</v>
      </c>
      <c r="K5" s="99" t="s">
        <v>153</v>
      </c>
    </row>
    <row r="6" ht="15" customHeight="1" spans="1:11">
      <c r="A6" s="99"/>
      <c r="B6" s="99"/>
      <c r="C6" s="99"/>
      <c r="D6" s="129"/>
      <c r="E6" s="99"/>
      <c r="F6" s="99"/>
      <c r="G6" s="99"/>
      <c r="H6" s="99"/>
      <c r="I6" s="99"/>
      <c r="J6" s="134"/>
      <c r="K6" s="99"/>
    </row>
    <row r="7" ht="15" customHeight="1" spans="1:11">
      <c r="A7" s="99"/>
      <c r="B7" s="99"/>
      <c r="C7" s="99"/>
      <c r="D7" s="129"/>
      <c r="E7" s="99"/>
      <c r="F7" s="99"/>
      <c r="G7" s="99"/>
      <c r="H7" s="99"/>
      <c r="I7" s="99"/>
      <c r="J7" s="134"/>
      <c r="K7" s="99"/>
    </row>
    <row r="8" ht="15" customHeight="1" spans="1:11">
      <c r="A8" s="99"/>
      <c r="B8" s="99"/>
      <c r="C8" s="99"/>
      <c r="D8" s="129"/>
      <c r="E8" s="99"/>
      <c r="F8" s="99"/>
      <c r="G8" s="99"/>
      <c r="H8" s="99"/>
      <c r="I8" s="99"/>
      <c r="J8" s="134"/>
      <c r="K8" s="99"/>
    </row>
    <row r="9" ht="15" customHeight="1" spans="1:11">
      <c r="A9" s="99"/>
      <c r="B9" s="99"/>
      <c r="C9" s="99"/>
      <c r="D9" s="129"/>
      <c r="E9" s="99"/>
      <c r="F9" s="99"/>
      <c r="G9" s="99"/>
      <c r="H9" s="99"/>
      <c r="I9" s="99"/>
      <c r="J9" s="134"/>
      <c r="K9" s="99"/>
    </row>
    <row r="10" ht="15" customHeight="1" spans="1:11">
      <c r="A10" s="99"/>
      <c r="B10" s="99"/>
      <c r="C10" s="99"/>
      <c r="D10" s="129"/>
      <c r="E10" s="99"/>
      <c r="F10" s="99"/>
      <c r="G10" s="99"/>
      <c r="H10" s="99"/>
      <c r="I10" s="99"/>
      <c r="J10" s="134"/>
      <c r="K10" s="99"/>
    </row>
    <row r="11" ht="15" customHeight="1" spans="1:11">
      <c r="A11" s="99"/>
      <c r="B11" s="99"/>
      <c r="C11" s="99"/>
      <c r="D11" s="129"/>
      <c r="E11" s="99"/>
      <c r="F11" s="99"/>
      <c r="G11" s="99"/>
      <c r="H11" s="99"/>
      <c r="I11" s="99"/>
      <c r="J11" s="134"/>
      <c r="K11" s="99"/>
    </row>
    <row r="12" ht="15" customHeight="1" spans="1:11">
      <c r="A12" s="99"/>
      <c r="B12" s="99"/>
      <c r="C12" s="99"/>
      <c r="D12" s="129"/>
      <c r="E12" s="99"/>
      <c r="F12" s="99"/>
      <c r="G12" s="99"/>
      <c r="H12" s="99"/>
      <c r="I12" s="99"/>
      <c r="J12" s="134"/>
      <c r="K12" s="99"/>
    </row>
    <row r="13" ht="15" customHeight="1" spans="1:11">
      <c r="A13" s="99"/>
      <c r="B13" s="99"/>
      <c r="C13" s="99"/>
      <c r="D13" s="129"/>
      <c r="E13" s="99"/>
      <c r="F13" s="99"/>
      <c r="G13" s="99"/>
      <c r="H13" s="99"/>
      <c r="I13" s="99"/>
      <c r="J13" s="134"/>
      <c r="K13" s="99"/>
    </row>
    <row r="14" ht="15" customHeight="1" spans="1:11">
      <c r="A14" s="99"/>
      <c r="B14" s="99"/>
      <c r="C14" s="99"/>
      <c r="D14" s="129"/>
      <c r="E14" s="99"/>
      <c r="F14" s="99"/>
      <c r="G14" s="99"/>
      <c r="H14" s="99"/>
      <c r="I14" s="99"/>
      <c r="J14" s="134"/>
      <c r="K14" s="99"/>
    </row>
    <row r="15" ht="15" customHeight="1" spans="1:11">
      <c r="A15" s="99"/>
      <c r="B15" s="99"/>
      <c r="C15" s="99"/>
      <c r="D15" s="129"/>
      <c r="E15" s="99"/>
      <c r="F15" s="99"/>
      <c r="G15" s="99"/>
      <c r="H15" s="99"/>
      <c r="I15" s="99"/>
      <c r="J15" s="134"/>
      <c r="K15" s="99"/>
    </row>
    <row r="16" ht="15" customHeight="1" spans="1:11">
      <c r="A16" s="99"/>
      <c r="B16" s="99"/>
      <c r="C16" s="99"/>
      <c r="D16" s="129"/>
      <c r="E16" s="99"/>
      <c r="F16" s="99"/>
      <c r="G16" s="99"/>
      <c r="H16" s="99"/>
      <c r="I16" s="99"/>
      <c r="J16" s="134"/>
      <c r="K16" s="99"/>
    </row>
    <row r="17" ht="15" customHeight="1" spans="1:11">
      <c r="A17" s="99"/>
      <c r="B17" s="99"/>
      <c r="C17" s="99"/>
      <c r="D17" s="129"/>
      <c r="E17" s="99"/>
      <c r="F17" s="99"/>
      <c r="G17" s="99"/>
      <c r="H17" s="99"/>
      <c r="I17" s="99"/>
      <c r="J17" s="134"/>
      <c r="K17" s="99"/>
    </row>
    <row r="18" ht="15" hidden="1" customHeight="1" spans="1:11">
      <c r="A18" s="99">
        <v>303002</v>
      </c>
      <c r="B18" s="99" t="s">
        <v>155</v>
      </c>
      <c r="C18" s="99"/>
      <c r="D18" s="129">
        <v>1</v>
      </c>
      <c r="E18" s="99">
        <v>2080505</v>
      </c>
      <c r="F18" s="99" t="s">
        <v>187</v>
      </c>
      <c r="G18" s="99">
        <v>50102</v>
      </c>
      <c r="H18" s="99" t="s">
        <v>363</v>
      </c>
      <c r="I18" s="99" t="s">
        <v>364</v>
      </c>
      <c r="J18" s="134" t="s">
        <v>365</v>
      </c>
      <c r="K18" s="99"/>
    </row>
    <row r="19" ht="15" hidden="1" customHeight="1" spans="1:11">
      <c r="A19" s="99">
        <v>303002</v>
      </c>
      <c r="B19" s="99" t="s">
        <v>155</v>
      </c>
      <c r="C19" s="99"/>
      <c r="D19" s="129">
        <v>1.92</v>
      </c>
      <c r="E19" s="99">
        <v>2080506</v>
      </c>
      <c r="F19" s="99" t="s">
        <v>188</v>
      </c>
      <c r="G19" s="99">
        <v>50102</v>
      </c>
      <c r="H19" s="99" t="s">
        <v>363</v>
      </c>
      <c r="I19" s="99" t="s">
        <v>364</v>
      </c>
      <c r="J19" s="134" t="s">
        <v>365</v>
      </c>
      <c r="K19" s="99"/>
    </row>
    <row r="20" ht="15" customHeight="1" spans="1:11">
      <c r="A20" s="99"/>
      <c r="B20" s="99"/>
      <c r="C20" s="99"/>
      <c r="D20" s="129"/>
      <c r="E20" s="99"/>
      <c r="F20" s="99"/>
      <c r="G20" s="99"/>
      <c r="H20" s="99"/>
      <c r="I20" s="99"/>
      <c r="J20" s="134"/>
      <c r="K20" s="99"/>
    </row>
    <row r="21" ht="15" customHeight="1" spans="1:11">
      <c r="A21" s="99"/>
      <c r="B21" s="99"/>
      <c r="C21" s="99"/>
      <c r="D21" s="129"/>
      <c r="E21" s="99"/>
      <c r="F21" s="99"/>
      <c r="G21" s="99"/>
      <c r="H21" s="99"/>
      <c r="I21" s="99"/>
      <c r="J21" s="134"/>
      <c r="K21" s="99"/>
    </row>
    <row r="22" ht="15" hidden="1" customHeight="1" spans="1:11">
      <c r="A22" s="99">
        <v>303005</v>
      </c>
      <c r="B22" s="99" t="s">
        <v>157</v>
      </c>
      <c r="C22" s="99"/>
      <c r="D22" s="129">
        <v>11.69</v>
      </c>
      <c r="E22" s="99">
        <v>2120806</v>
      </c>
      <c r="F22" s="99" t="s">
        <v>366</v>
      </c>
      <c r="G22" s="99">
        <v>50299</v>
      </c>
      <c r="H22" s="99" t="s">
        <v>273</v>
      </c>
      <c r="I22" s="99" t="s">
        <v>367</v>
      </c>
      <c r="J22" s="134" t="s">
        <v>368</v>
      </c>
      <c r="K22" s="99"/>
    </row>
    <row r="23" ht="15" customHeight="1" spans="1:11">
      <c r="A23" s="99"/>
      <c r="B23" s="99"/>
      <c r="C23" s="99"/>
      <c r="D23" s="129"/>
      <c r="E23" s="99"/>
      <c r="F23" s="99"/>
      <c r="G23" s="99"/>
      <c r="H23" s="99"/>
      <c r="I23" s="99"/>
      <c r="J23" s="134"/>
      <c r="K23" s="99"/>
    </row>
    <row r="24" ht="15" customHeight="1" spans="1:11">
      <c r="A24" s="99"/>
      <c r="B24" s="99"/>
      <c r="C24" s="99"/>
      <c r="D24" s="129"/>
      <c r="E24" s="99"/>
      <c r="F24" s="99"/>
      <c r="G24" s="99"/>
      <c r="H24" s="99"/>
      <c r="I24" s="99"/>
      <c r="J24" s="134"/>
      <c r="K24" s="99"/>
    </row>
    <row r="25" ht="15" customHeight="1" spans="1:11">
      <c r="A25" s="99"/>
      <c r="B25" s="99"/>
      <c r="C25" s="99"/>
      <c r="D25" s="129"/>
      <c r="E25" s="99"/>
      <c r="F25" s="99"/>
      <c r="G25" s="99"/>
      <c r="H25" s="99"/>
      <c r="I25" s="99"/>
      <c r="J25" s="134"/>
      <c r="K25" s="99"/>
    </row>
    <row r="26" ht="15" customHeight="1" spans="1:11">
      <c r="A26" s="99"/>
      <c r="B26" s="99"/>
      <c r="C26" s="99"/>
      <c r="D26" s="129"/>
      <c r="E26" s="99"/>
      <c r="F26" s="99"/>
      <c r="G26" s="99"/>
      <c r="H26" s="99"/>
      <c r="I26" s="99"/>
      <c r="J26" s="134"/>
      <c r="K26" s="99"/>
    </row>
    <row r="27" ht="15" customHeight="1" spans="1:11">
      <c r="A27" s="99"/>
      <c r="B27" s="99"/>
      <c r="C27" s="99"/>
      <c r="D27" s="129"/>
      <c r="E27" s="99"/>
      <c r="F27" s="99"/>
      <c r="G27" s="99"/>
      <c r="H27" s="99"/>
      <c r="I27" s="99"/>
      <c r="J27" s="134"/>
      <c r="K27" s="99"/>
    </row>
    <row r="28" ht="15" hidden="1" customHeight="1" spans="1:11">
      <c r="A28" s="99">
        <v>303008</v>
      </c>
      <c r="B28" s="99" t="s">
        <v>160</v>
      </c>
      <c r="C28" s="99"/>
      <c r="D28" s="129">
        <v>2.27</v>
      </c>
      <c r="E28" s="99">
        <v>2080505</v>
      </c>
      <c r="F28" s="99" t="s">
        <v>187</v>
      </c>
      <c r="G28" s="99">
        <v>50102</v>
      </c>
      <c r="H28" s="99" t="s">
        <v>363</v>
      </c>
      <c r="I28" s="99" t="s">
        <v>364</v>
      </c>
      <c r="J28" s="134" t="s">
        <v>365</v>
      </c>
      <c r="K28" s="99"/>
    </row>
    <row r="29" ht="15" hidden="1" customHeight="1" spans="1:11">
      <c r="A29" s="99">
        <v>303009</v>
      </c>
      <c r="B29" s="99" t="s">
        <v>161</v>
      </c>
      <c r="C29" s="99"/>
      <c r="D29" s="129">
        <v>1.48</v>
      </c>
      <c r="E29" s="99">
        <v>2080505</v>
      </c>
      <c r="F29" s="99" t="s">
        <v>187</v>
      </c>
      <c r="G29" s="99">
        <v>50102</v>
      </c>
      <c r="H29" s="99" t="s">
        <v>363</v>
      </c>
      <c r="I29" s="99" t="s">
        <v>364</v>
      </c>
      <c r="J29" s="134" t="s">
        <v>365</v>
      </c>
      <c r="K29" s="99"/>
    </row>
    <row r="30" ht="15" customHeight="1" spans="1:11">
      <c r="A30" s="99"/>
      <c r="B30" s="99"/>
      <c r="C30" s="99"/>
      <c r="D30" s="129"/>
      <c r="E30" s="99"/>
      <c r="F30" s="99"/>
      <c r="G30" s="99"/>
      <c r="H30" s="99"/>
      <c r="I30" s="99"/>
      <c r="J30" s="134"/>
      <c r="K30" s="99"/>
    </row>
    <row r="31" ht="15" customHeight="1" spans="1:11">
      <c r="A31" s="99"/>
      <c r="B31" s="99"/>
      <c r="C31" s="99"/>
      <c r="D31" s="129"/>
      <c r="E31" s="99"/>
      <c r="F31" s="99"/>
      <c r="G31" s="99"/>
      <c r="H31" s="99"/>
      <c r="I31" s="99"/>
      <c r="J31" s="134"/>
      <c r="K31" s="99"/>
    </row>
    <row r="32" ht="15" customHeight="1" spans="1:11">
      <c r="A32" s="99"/>
      <c r="B32" s="99"/>
      <c r="C32" s="99"/>
      <c r="D32" s="129"/>
      <c r="E32" s="99"/>
      <c r="F32" s="99"/>
      <c r="G32" s="99"/>
      <c r="H32" s="99"/>
      <c r="I32" s="99"/>
      <c r="J32" s="134"/>
      <c r="K32" s="99"/>
    </row>
    <row r="33" ht="15" customHeight="1" spans="1:11">
      <c r="A33" s="99"/>
      <c r="B33" s="99"/>
      <c r="C33" s="99"/>
      <c r="D33" s="129"/>
      <c r="E33" s="99"/>
      <c r="F33" s="99"/>
      <c r="G33" s="99"/>
      <c r="H33" s="99"/>
      <c r="I33" s="99"/>
      <c r="J33" s="134"/>
      <c r="K33" s="99"/>
    </row>
    <row r="34" ht="15" customHeight="1" spans="1:11">
      <c r="A34" s="99"/>
      <c r="B34" s="99"/>
      <c r="C34" s="99"/>
      <c r="D34" s="129"/>
      <c r="E34" s="99"/>
      <c r="F34" s="99"/>
      <c r="G34" s="99"/>
      <c r="H34" s="99"/>
      <c r="I34" s="99"/>
      <c r="J34" s="134"/>
      <c r="K34" s="99"/>
    </row>
    <row r="35" ht="15" customHeight="1" spans="1:11">
      <c r="A35" s="99"/>
      <c r="B35" s="99"/>
      <c r="C35" s="99"/>
      <c r="D35" s="129"/>
      <c r="E35" s="99"/>
      <c r="F35" s="99"/>
      <c r="G35" s="99"/>
      <c r="H35" s="99"/>
      <c r="I35" s="99"/>
      <c r="J35" s="134"/>
      <c r="K35" s="99"/>
    </row>
    <row r="36" ht="15" customHeight="1" spans="1:11">
      <c r="A36" s="99"/>
      <c r="B36" s="99"/>
      <c r="C36" s="99"/>
      <c r="D36" s="129"/>
      <c r="E36" s="99"/>
      <c r="F36" s="99"/>
      <c r="G36" s="99"/>
      <c r="H36" s="99"/>
      <c r="I36" s="99"/>
      <c r="J36" s="134"/>
      <c r="K36" s="99"/>
    </row>
    <row r="37" ht="15" customHeight="1" spans="1:11">
      <c r="A37" s="99"/>
      <c r="B37" s="99"/>
      <c r="C37" s="99"/>
      <c r="D37" s="129"/>
      <c r="E37" s="99"/>
      <c r="F37" s="99"/>
      <c r="G37" s="99"/>
      <c r="H37" s="99"/>
      <c r="I37" s="99"/>
      <c r="J37" s="134"/>
      <c r="K37" s="99"/>
    </row>
    <row r="38" ht="15" customHeight="1" spans="1:11">
      <c r="A38" s="99"/>
      <c r="B38" s="99"/>
      <c r="C38" s="99"/>
      <c r="D38" s="129"/>
      <c r="E38" s="99"/>
      <c r="F38" s="99"/>
      <c r="G38" s="99"/>
      <c r="H38" s="99"/>
      <c r="I38" s="99"/>
      <c r="J38" s="134"/>
      <c r="K38" s="99"/>
    </row>
    <row r="39" ht="15" customHeight="1" spans="1:11">
      <c r="A39" s="99"/>
      <c r="B39" s="99"/>
      <c r="C39" s="99"/>
      <c r="D39" s="129"/>
      <c r="E39" s="99"/>
      <c r="F39" s="99"/>
      <c r="G39" s="99"/>
      <c r="H39" s="99"/>
      <c r="I39" s="99"/>
      <c r="J39" s="134"/>
      <c r="K39" s="99"/>
    </row>
    <row r="40" ht="15" hidden="1" customHeight="1" spans="1:11">
      <c r="A40" s="111">
        <v>303026</v>
      </c>
      <c r="B40" s="111" t="s">
        <v>168</v>
      </c>
      <c r="C40" s="111"/>
      <c r="D40" s="130">
        <v>0.02</v>
      </c>
      <c r="E40" s="99">
        <v>2080505</v>
      </c>
      <c r="F40" s="99" t="s">
        <v>187</v>
      </c>
      <c r="G40" s="99">
        <v>50102</v>
      </c>
      <c r="H40" s="99" t="s">
        <v>363</v>
      </c>
      <c r="I40" s="99" t="s">
        <v>364</v>
      </c>
      <c r="J40" s="134" t="s">
        <v>365</v>
      </c>
      <c r="K40" s="111"/>
    </row>
    <row r="41" ht="15" hidden="1" customHeight="1" spans="1:11">
      <c r="A41" s="111">
        <v>303026</v>
      </c>
      <c r="B41" s="111" t="s">
        <v>168</v>
      </c>
      <c r="C41" s="111"/>
      <c r="D41" s="130">
        <v>0.29</v>
      </c>
      <c r="E41" s="99">
        <v>2080506</v>
      </c>
      <c r="F41" s="99" t="s">
        <v>188</v>
      </c>
      <c r="G41" s="99">
        <v>50102</v>
      </c>
      <c r="H41" s="99" t="s">
        <v>363</v>
      </c>
      <c r="I41" s="99" t="s">
        <v>364</v>
      </c>
      <c r="J41" s="134" t="s">
        <v>365</v>
      </c>
      <c r="K41" s="111"/>
    </row>
    <row r="42" ht="15" customHeight="1" spans="1:11">
      <c r="A42" s="111"/>
      <c r="B42" s="111"/>
      <c r="C42" s="111"/>
      <c r="D42" s="130"/>
      <c r="E42" s="111"/>
      <c r="F42" s="111"/>
      <c r="G42" s="111"/>
      <c r="H42" s="111"/>
      <c r="I42" s="111"/>
      <c r="J42" s="111"/>
      <c r="K42" s="111"/>
    </row>
    <row r="44" spans="1:1">
      <c r="A44" t="s">
        <v>369</v>
      </c>
    </row>
  </sheetData>
  <autoFilter ref="A1:K44">
    <filterColumn colId="6">
      <filters blank="1">
        <filter val="政府经济分类科目代码"/>
        <filter val="部门综合预算财政拨款上年结转资金支出表"/>
        <filter val="50299"/>
        <filter val="**"/>
      </filters>
    </filterColumn>
    <filterColumn colId="9">
      <filters blank="1">
        <filter val="部门综合预算财政拨款上年结转资金支出表"/>
        <filter val="资金性质"/>
        <filter val="**"/>
        <filter val="一般公共预算支出"/>
      </filters>
    </filterColumn>
    <extLst/>
  </autoFilter>
  <mergeCells count="1">
    <mergeCell ref="A2:K2"/>
  </mergeCells>
  <printOptions horizontalCentered="1"/>
  <pageMargins left="0.75" right="0.75" top="1" bottom="1" header="0.509722222222222" footer="0.509722222222222"/>
  <pageSetup paperSize="9" scale="73"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view="pageBreakPreview" zoomScaleNormal="100" workbookViewId="0">
      <selection activeCell="M25" sqref="M25"/>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113" t="s">
        <v>35</v>
      </c>
    </row>
    <row r="2" ht="23.25" customHeight="1" spans="1:16">
      <c r="A2" s="114" t="s">
        <v>370</v>
      </c>
      <c r="B2" s="114"/>
      <c r="C2" s="114"/>
      <c r="D2" s="114"/>
      <c r="E2" s="114"/>
      <c r="F2" s="114"/>
      <c r="G2" s="114"/>
      <c r="H2" s="114"/>
      <c r="I2" s="114"/>
      <c r="J2" s="114"/>
      <c r="K2" s="114"/>
      <c r="L2" s="114"/>
      <c r="M2" s="114"/>
      <c r="N2" s="114"/>
      <c r="O2" s="114"/>
      <c r="P2" s="114"/>
    </row>
    <row r="3" ht="26.25" customHeight="1" spans="14:16">
      <c r="N3" s="112"/>
      <c r="P3" s="112" t="s">
        <v>48</v>
      </c>
    </row>
    <row r="4" ht="33" customHeight="1" spans="1:16">
      <c r="A4" s="96" t="s">
        <v>371</v>
      </c>
      <c r="B4" s="96"/>
      <c r="C4" s="96"/>
      <c r="D4" s="96" t="s">
        <v>140</v>
      </c>
      <c r="E4" s="92" t="s">
        <v>372</v>
      </c>
      <c r="F4" s="96" t="s">
        <v>373</v>
      </c>
      <c r="G4" s="115" t="s">
        <v>374</v>
      </c>
      <c r="H4" s="107" t="s">
        <v>375</v>
      </c>
      <c r="I4" s="96" t="s">
        <v>376</v>
      </c>
      <c r="J4" s="96" t="s">
        <v>377</v>
      </c>
      <c r="K4" s="96"/>
      <c r="L4" s="96" t="s">
        <v>378</v>
      </c>
      <c r="M4" s="96"/>
      <c r="N4" s="108" t="s">
        <v>379</v>
      </c>
      <c r="O4" s="96" t="s">
        <v>380</v>
      </c>
      <c r="P4" s="91" t="s">
        <v>381</v>
      </c>
    </row>
    <row r="5" ht="18" customHeight="1" spans="1:16">
      <c r="A5" s="116" t="s">
        <v>382</v>
      </c>
      <c r="B5" s="116" t="s">
        <v>383</v>
      </c>
      <c r="C5" s="116" t="s">
        <v>384</v>
      </c>
      <c r="D5" s="96"/>
      <c r="E5" s="92"/>
      <c r="F5" s="96"/>
      <c r="G5" s="117"/>
      <c r="H5" s="107"/>
      <c r="I5" s="96"/>
      <c r="J5" s="96" t="s">
        <v>382</v>
      </c>
      <c r="K5" s="96" t="s">
        <v>383</v>
      </c>
      <c r="L5" s="96" t="s">
        <v>382</v>
      </c>
      <c r="M5" s="96" t="s">
        <v>383</v>
      </c>
      <c r="N5" s="110"/>
      <c r="O5" s="96"/>
      <c r="P5" s="91"/>
    </row>
    <row r="6" customHeight="1" spans="1:16">
      <c r="A6" s="99" t="s">
        <v>153</v>
      </c>
      <c r="B6" s="99" t="s">
        <v>153</v>
      </c>
      <c r="C6" s="99" t="s">
        <v>153</v>
      </c>
      <c r="D6" s="99" t="s">
        <v>153</v>
      </c>
      <c r="E6" s="99" t="s">
        <v>153</v>
      </c>
      <c r="F6" s="118" t="s">
        <v>153</v>
      </c>
      <c r="G6" s="99" t="s">
        <v>153</v>
      </c>
      <c r="H6" s="99" t="s">
        <v>153</v>
      </c>
      <c r="I6" s="99" t="s">
        <v>153</v>
      </c>
      <c r="J6" s="99" t="s">
        <v>153</v>
      </c>
      <c r="K6" s="99" t="s">
        <v>153</v>
      </c>
      <c r="L6" s="99" t="s">
        <v>153</v>
      </c>
      <c r="M6" s="99" t="s">
        <v>153</v>
      </c>
      <c r="N6" s="99" t="s">
        <v>153</v>
      </c>
      <c r="O6" s="99" t="s">
        <v>153</v>
      </c>
      <c r="P6" s="99" t="s">
        <v>153</v>
      </c>
    </row>
    <row r="7" customHeight="1" spans="1:16">
      <c r="A7" s="119"/>
      <c r="B7" s="119"/>
      <c r="C7" s="119"/>
      <c r="D7" s="119"/>
      <c r="E7" s="119"/>
      <c r="F7" s="119"/>
      <c r="G7" s="119"/>
      <c r="H7" s="119"/>
      <c r="I7" s="119"/>
      <c r="J7" s="119"/>
      <c r="K7" s="119"/>
      <c r="L7" s="119"/>
      <c r="M7" s="119"/>
      <c r="N7" s="119"/>
      <c r="O7" s="119"/>
      <c r="P7" s="119"/>
    </row>
    <row r="8" customHeight="1" spans="1:16">
      <c r="A8" s="119"/>
      <c r="B8" s="119"/>
      <c r="C8" s="119"/>
      <c r="D8" s="119"/>
      <c r="E8" s="119"/>
      <c r="F8" s="120"/>
      <c r="G8" s="120"/>
      <c r="H8" s="120"/>
      <c r="I8" s="119"/>
      <c r="J8" s="119"/>
      <c r="K8" s="119"/>
      <c r="L8" s="119"/>
      <c r="M8" s="119"/>
      <c r="N8" s="119"/>
      <c r="O8" s="119"/>
      <c r="P8" s="119"/>
    </row>
    <row r="9" customHeight="1" spans="1:17">
      <c r="A9" s="119"/>
      <c r="B9" s="119"/>
      <c r="C9" s="119"/>
      <c r="D9" s="119"/>
      <c r="E9" s="120"/>
      <c r="F9" s="120"/>
      <c r="G9" s="120"/>
      <c r="H9" s="120"/>
      <c r="I9" s="119"/>
      <c r="J9" s="119"/>
      <c r="K9" s="119"/>
      <c r="L9" s="119"/>
      <c r="M9" s="119"/>
      <c r="N9" s="119"/>
      <c r="O9" s="119"/>
      <c r="P9" s="120"/>
      <c r="Q9" s="113"/>
    </row>
    <row r="10" customHeight="1" spans="1:17">
      <c r="A10" s="119"/>
      <c r="B10" s="119"/>
      <c r="C10" s="119"/>
      <c r="D10" s="119"/>
      <c r="E10" s="120"/>
      <c r="F10" s="120"/>
      <c r="G10" s="120"/>
      <c r="H10" s="120"/>
      <c r="I10" s="119"/>
      <c r="J10" s="119"/>
      <c r="K10" s="119"/>
      <c r="L10" s="119"/>
      <c r="M10" s="119"/>
      <c r="N10" s="119"/>
      <c r="O10" s="119"/>
      <c r="P10" s="120"/>
      <c r="Q10" s="113"/>
    </row>
    <row r="11" customHeight="1" spans="1:17">
      <c r="A11" s="119"/>
      <c r="B11" s="119"/>
      <c r="C11" s="119"/>
      <c r="D11" s="119"/>
      <c r="E11" s="120"/>
      <c r="F11" s="120"/>
      <c r="G11" s="120"/>
      <c r="H11" s="119"/>
      <c r="I11" s="119"/>
      <c r="J11" s="119"/>
      <c r="K11" s="119"/>
      <c r="L11" s="119"/>
      <c r="M11" s="119"/>
      <c r="N11" s="119"/>
      <c r="O11" s="119"/>
      <c r="P11" s="120"/>
      <c r="Q11" s="113"/>
    </row>
    <row r="12" customHeight="1" spans="1:17">
      <c r="A12" s="119"/>
      <c r="B12" s="119"/>
      <c r="C12" s="119"/>
      <c r="D12" s="119"/>
      <c r="E12" s="120"/>
      <c r="F12" s="120"/>
      <c r="G12" s="120"/>
      <c r="H12" s="119"/>
      <c r="I12" s="119"/>
      <c r="J12" s="119"/>
      <c r="K12" s="119"/>
      <c r="L12" s="119"/>
      <c r="M12" s="119"/>
      <c r="N12" s="119"/>
      <c r="O12" s="119"/>
      <c r="P12" s="120"/>
      <c r="Q12" s="113"/>
    </row>
    <row r="13" customHeight="1" spans="1:16">
      <c r="A13" s="120"/>
      <c r="B13" s="119"/>
      <c r="C13" s="119"/>
      <c r="D13" s="119"/>
      <c r="E13" s="120"/>
      <c r="F13" s="120"/>
      <c r="G13" s="120"/>
      <c r="H13" s="119"/>
      <c r="I13" s="119"/>
      <c r="J13" s="119"/>
      <c r="K13" s="119"/>
      <c r="L13" s="119"/>
      <c r="M13" s="119"/>
      <c r="N13" s="119"/>
      <c r="O13" s="119"/>
      <c r="P13" s="119"/>
    </row>
    <row r="14" customHeight="1" spans="1:16">
      <c r="A14" s="120"/>
      <c r="B14" s="120"/>
      <c r="C14" s="119"/>
      <c r="D14" s="119"/>
      <c r="E14" s="120"/>
      <c r="F14" s="120"/>
      <c r="G14" s="120"/>
      <c r="H14" s="119"/>
      <c r="I14" s="119"/>
      <c r="J14" s="119"/>
      <c r="K14" s="119"/>
      <c r="L14" s="119"/>
      <c r="M14" s="119"/>
      <c r="N14" s="119"/>
      <c r="O14" s="119"/>
      <c r="P14" s="119"/>
    </row>
    <row r="15" customHeight="1" spans="3:13">
      <c r="C15" s="113"/>
      <c r="D15" s="113"/>
      <c r="H15" s="113"/>
      <c r="J15" s="113"/>
      <c r="M15" s="113"/>
    </row>
    <row r="16" customHeight="1" spans="13:13">
      <c r="M16" s="113"/>
    </row>
    <row r="17" customHeight="1" spans="13:13">
      <c r="M17" s="113"/>
    </row>
    <row r="18" customHeight="1" spans="13:13">
      <c r="M18" s="113"/>
    </row>
    <row r="19" customHeight="1" spans="13:13">
      <c r="M19" s="113"/>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5"/>
  <sheetViews>
    <sheetView showGridLines="0" showZeros="0" view="pageBreakPreview" zoomScaleNormal="100" workbookViewId="0">
      <pane xSplit="2" topLeftCell="J1" activePane="topRight" state="frozen"/>
      <selection/>
      <selection pane="topRight" activeCell="W13" sqref="W13"/>
    </sheetView>
  </sheetViews>
  <sheetFormatPr defaultColWidth="9.16666666666667" defaultRowHeight="12.75" customHeight="1"/>
  <cols>
    <col min="1" max="1" width="11.6666666666667" style="88" customWidth="1"/>
    <col min="2" max="2" width="41.5" style="88" customWidth="1"/>
    <col min="3" max="3" width="9" customWidth="1"/>
    <col min="4" max="4" width="8.5" customWidth="1"/>
    <col min="5" max="6" width="11.8333333333333" customWidth="1"/>
    <col min="7" max="7" width="4.83333333333333" customWidth="1"/>
    <col min="8" max="9" width="11.8333333333333" customWidth="1"/>
    <col min="10" max="11" width="6.83333333333333" customWidth="1"/>
    <col min="12" max="12" width="7.375" customWidth="1"/>
    <col min="13" max="13" width="6.5" customWidth="1"/>
    <col min="14" max="18" width="9.16666666666667" customWidth="1"/>
    <col min="19" max="19" width="6.83333333333333" customWidth="1"/>
    <col min="20" max="16384" width="9.16666666666667" customWidth="1"/>
  </cols>
  <sheetData>
    <row r="1" ht="30" customHeight="1" spans="1:1">
      <c r="A1" s="89" t="s">
        <v>38</v>
      </c>
    </row>
    <row r="2" ht="28.5" customHeight="1" spans="1:29">
      <c r="A2" s="90" t="s">
        <v>385</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row>
    <row r="3" ht="22.5" customHeight="1" spans="29:29">
      <c r="AC3" s="112" t="s">
        <v>48</v>
      </c>
    </row>
    <row r="4" ht="17.25" customHeight="1" spans="1:29">
      <c r="A4" s="91" t="s">
        <v>140</v>
      </c>
      <c r="B4" s="91" t="s">
        <v>141</v>
      </c>
      <c r="C4" s="92" t="s">
        <v>386</v>
      </c>
      <c r="D4" s="93"/>
      <c r="E4" s="93"/>
      <c r="F4" s="93"/>
      <c r="G4" s="93"/>
      <c r="H4" s="93"/>
      <c r="I4" s="93"/>
      <c r="J4" s="93"/>
      <c r="K4" s="107"/>
      <c r="L4" s="92" t="s">
        <v>387</v>
      </c>
      <c r="M4" s="93"/>
      <c r="N4" s="93"/>
      <c r="O4" s="93"/>
      <c r="P4" s="93"/>
      <c r="Q4" s="93"/>
      <c r="R4" s="93"/>
      <c r="S4" s="93"/>
      <c r="T4" s="107"/>
      <c r="U4" s="92" t="s">
        <v>388</v>
      </c>
      <c r="V4" s="93"/>
      <c r="W4" s="93"/>
      <c r="X4" s="93"/>
      <c r="Y4" s="93"/>
      <c r="Z4" s="93"/>
      <c r="AA4" s="93"/>
      <c r="AB4" s="93"/>
      <c r="AC4" s="107"/>
    </row>
    <row r="5" ht="17.25" customHeight="1" spans="1:29">
      <c r="A5" s="91"/>
      <c r="B5" s="91"/>
      <c r="C5" s="94" t="s">
        <v>143</v>
      </c>
      <c r="D5" s="92" t="s">
        <v>389</v>
      </c>
      <c r="E5" s="93"/>
      <c r="F5" s="93"/>
      <c r="G5" s="93"/>
      <c r="H5" s="93"/>
      <c r="I5" s="107"/>
      <c r="J5" s="108" t="s">
        <v>262</v>
      </c>
      <c r="K5" s="108" t="s">
        <v>265</v>
      </c>
      <c r="L5" s="94" t="s">
        <v>143</v>
      </c>
      <c r="M5" s="92" t="s">
        <v>389</v>
      </c>
      <c r="N5" s="93"/>
      <c r="O5" s="93"/>
      <c r="P5" s="93"/>
      <c r="Q5" s="93"/>
      <c r="R5" s="107"/>
      <c r="S5" s="108" t="s">
        <v>262</v>
      </c>
      <c r="T5" s="108" t="s">
        <v>265</v>
      </c>
      <c r="U5" s="94" t="s">
        <v>143</v>
      </c>
      <c r="V5" s="92" t="s">
        <v>389</v>
      </c>
      <c r="W5" s="93"/>
      <c r="X5" s="93"/>
      <c r="Y5" s="93"/>
      <c r="Z5" s="93"/>
      <c r="AA5" s="107"/>
      <c r="AB5" s="108" t="s">
        <v>262</v>
      </c>
      <c r="AC5" s="108" t="s">
        <v>265</v>
      </c>
    </row>
    <row r="6" ht="23.25" customHeight="1" spans="1:29">
      <c r="A6" s="91"/>
      <c r="B6" s="91"/>
      <c r="C6" s="95"/>
      <c r="D6" s="96" t="s">
        <v>151</v>
      </c>
      <c r="E6" s="96" t="s">
        <v>259</v>
      </c>
      <c r="F6" s="96" t="s">
        <v>268</v>
      </c>
      <c r="G6" s="96" t="s">
        <v>390</v>
      </c>
      <c r="H6" s="96"/>
      <c r="I6" s="96"/>
      <c r="J6" s="109"/>
      <c r="K6" s="109"/>
      <c r="L6" s="95"/>
      <c r="M6" s="96" t="s">
        <v>151</v>
      </c>
      <c r="N6" s="96" t="s">
        <v>259</v>
      </c>
      <c r="O6" s="96" t="s">
        <v>268</v>
      </c>
      <c r="P6" s="96" t="s">
        <v>390</v>
      </c>
      <c r="Q6" s="96"/>
      <c r="R6" s="96"/>
      <c r="S6" s="109"/>
      <c r="T6" s="109"/>
      <c r="U6" s="95"/>
      <c r="V6" s="96" t="s">
        <v>151</v>
      </c>
      <c r="W6" s="96" t="s">
        <v>259</v>
      </c>
      <c r="X6" s="96" t="s">
        <v>268</v>
      </c>
      <c r="Y6" s="96" t="s">
        <v>390</v>
      </c>
      <c r="Z6" s="96"/>
      <c r="AA6" s="96"/>
      <c r="AB6" s="109"/>
      <c r="AC6" s="109"/>
    </row>
    <row r="7" ht="36" customHeight="1" spans="1:29">
      <c r="A7" s="91"/>
      <c r="B7" s="91"/>
      <c r="C7" s="97"/>
      <c r="D7" s="96"/>
      <c r="E7" s="96"/>
      <c r="F7" s="96"/>
      <c r="G7" s="98" t="s">
        <v>151</v>
      </c>
      <c r="H7" s="98" t="s">
        <v>391</v>
      </c>
      <c r="I7" s="98" t="s">
        <v>392</v>
      </c>
      <c r="J7" s="110"/>
      <c r="K7" s="110"/>
      <c r="L7" s="97"/>
      <c r="M7" s="96"/>
      <c r="N7" s="96"/>
      <c r="O7" s="96"/>
      <c r="P7" s="98" t="s">
        <v>151</v>
      </c>
      <c r="Q7" s="98" t="s">
        <v>391</v>
      </c>
      <c r="R7" s="98" t="s">
        <v>392</v>
      </c>
      <c r="S7" s="110"/>
      <c r="T7" s="110"/>
      <c r="U7" s="97"/>
      <c r="V7" s="96"/>
      <c r="W7" s="96"/>
      <c r="X7" s="96"/>
      <c r="Y7" s="98" t="s">
        <v>151</v>
      </c>
      <c r="Z7" s="98" t="s">
        <v>391</v>
      </c>
      <c r="AA7" s="98" t="s">
        <v>392</v>
      </c>
      <c r="AB7" s="110"/>
      <c r="AC7" s="110"/>
    </row>
    <row r="8" ht="17.25" customHeight="1" spans="1:29">
      <c r="A8" s="99" t="s">
        <v>153</v>
      </c>
      <c r="B8" s="99" t="s">
        <v>153</v>
      </c>
      <c r="C8" s="99" t="s">
        <v>153</v>
      </c>
      <c r="D8" s="99" t="s">
        <v>153</v>
      </c>
      <c r="E8" s="99" t="s">
        <v>153</v>
      </c>
      <c r="F8" s="99" t="s">
        <v>153</v>
      </c>
      <c r="G8" s="99" t="s">
        <v>153</v>
      </c>
      <c r="H8" s="99" t="s">
        <v>153</v>
      </c>
      <c r="I8" s="99" t="s">
        <v>153</v>
      </c>
      <c r="J8" s="99" t="s">
        <v>153</v>
      </c>
      <c r="K8" s="99" t="s">
        <v>153</v>
      </c>
      <c r="L8" s="99" t="s">
        <v>153</v>
      </c>
      <c r="M8" s="99" t="s">
        <v>153</v>
      </c>
      <c r="N8" s="99" t="s">
        <v>153</v>
      </c>
      <c r="O8" s="99" t="s">
        <v>153</v>
      </c>
      <c r="P8" s="99" t="s">
        <v>153</v>
      </c>
      <c r="Q8" s="99" t="s">
        <v>153</v>
      </c>
      <c r="R8" s="99" t="s">
        <v>153</v>
      </c>
      <c r="S8" s="99" t="s">
        <v>153</v>
      </c>
      <c r="T8" s="99" t="s">
        <v>153</v>
      </c>
      <c r="U8" s="99" t="s">
        <v>153</v>
      </c>
      <c r="V8" s="99" t="s">
        <v>153</v>
      </c>
      <c r="W8" s="111" t="s">
        <v>153</v>
      </c>
      <c r="X8" s="111" t="s">
        <v>153</v>
      </c>
      <c r="Y8" s="111" t="s">
        <v>153</v>
      </c>
      <c r="Z8" s="111" t="s">
        <v>153</v>
      </c>
      <c r="AA8" s="111" t="s">
        <v>153</v>
      </c>
      <c r="AB8" s="111" t="s">
        <v>153</v>
      </c>
      <c r="AC8" s="111" t="s">
        <v>153</v>
      </c>
    </row>
    <row r="9" customFormat="1" customHeight="1" spans="1:29">
      <c r="A9" s="100" t="s">
        <v>143</v>
      </c>
      <c r="B9" s="100"/>
      <c r="C9" s="101">
        <f t="shared" ref="C9:K9" si="0">SUM(C10:C25)</f>
        <v>10.54</v>
      </c>
      <c r="D9" s="101">
        <f t="shared" si="0"/>
        <v>3.84</v>
      </c>
      <c r="E9" s="101">
        <f t="shared" si="0"/>
        <v>0</v>
      </c>
      <c r="F9" s="101">
        <f t="shared" si="0"/>
        <v>3.84</v>
      </c>
      <c r="G9" s="101">
        <f t="shared" si="0"/>
        <v>0</v>
      </c>
      <c r="H9" s="101">
        <f t="shared" si="0"/>
        <v>0</v>
      </c>
      <c r="I9" s="101">
        <f t="shared" si="0"/>
        <v>0</v>
      </c>
      <c r="J9" s="101">
        <f t="shared" si="0"/>
        <v>3</v>
      </c>
      <c r="K9" s="101">
        <f t="shared" si="0"/>
        <v>3.7</v>
      </c>
      <c r="L9" s="101">
        <f t="shared" ref="E9:AC9" si="1">SUM(L10:L25)</f>
        <v>16.47</v>
      </c>
      <c r="M9" s="101">
        <f t="shared" si="1"/>
        <v>8.47</v>
      </c>
      <c r="N9" s="101">
        <f t="shared" si="1"/>
        <v>6</v>
      </c>
      <c r="O9" s="101">
        <f t="shared" si="1"/>
        <v>2.47</v>
      </c>
      <c r="P9" s="101">
        <f t="shared" si="1"/>
        <v>0</v>
      </c>
      <c r="Q9" s="101">
        <f t="shared" si="1"/>
        <v>0</v>
      </c>
      <c r="R9" s="101">
        <f t="shared" si="1"/>
        <v>0</v>
      </c>
      <c r="S9" s="101">
        <f t="shared" si="1"/>
        <v>4</v>
      </c>
      <c r="T9" s="101">
        <f t="shared" si="1"/>
        <v>4</v>
      </c>
      <c r="U9" s="101">
        <f t="shared" si="1"/>
        <v>5.93</v>
      </c>
      <c r="V9" s="101">
        <f t="shared" si="1"/>
        <v>4.63</v>
      </c>
      <c r="W9" s="105">
        <f t="shared" si="1"/>
        <v>6</v>
      </c>
      <c r="X9" s="105">
        <f t="shared" si="1"/>
        <v>-1.37</v>
      </c>
      <c r="Y9" s="105">
        <f t="shared" si="1"/>
        <v>0</v>
      </c>
      <c r="Z9" s="105">
        <f t="shared" si="1"/>
        <v>0</v>
      </c>
      <c r="AA9" s="105">
        <f t="shared" si="1"/>
        <v>0</v>
      </c>
      <c r="AB9" s="105">
        <f t="shared" si="1"/>
        <v>1</v>
      </c>
      <c r="AC9" s="105">
        <f t="shared" si="1"/>
        <v>0.3</v>
      </c>
    </row>
    <row r="10" customHeight="1" spans="1:29">
      <c r="A10" s="100">
        <v>303001</v>
      </c>
      <c r="B10" s="100" t="s">
        <v>154</v>
      </c>
      <c r="C10" s="101">
        <f t="shared" ref="C10:C25" si="2">D10+J10+K10</f>
        <v>7.45</v>
      </c>
      <c r="D10" s="102">
        <f t="shared" ref="D10:D25" si="3">E10+F10+G10</f>
        <v>1.95</v>
      </c>
      <c r="E10" s="103"/>
      <c r="F10" s="103">
        <v>1.95</v>
      </c>
      <c r="G10" s="103">
        <f t="shared" ref="G10:G25" si="4">H10+I10</f>
        <v>0</v>
      </c>
      <c r="H10" s="103"/>
      <c r="I10" s="103"/>
      <c r="J10" s="103">
        <v>2.5</v>
      </c>
      <c r="K10" s="103">
        <v>3</v>
      </c>
      <c r="L10" s="101">
        <f t="shared" ref="L10:L17" si="5">M10+S10+T10</f>
        <v>14.5</v>
      </c>
      <c r="M10" s="102">
        <f t="shared" ref="M10:M17" si="6">N10+O10+P10</f>
        <v>8</v>
      </c>
      <c r="N10" s="103">
        <v>6</v>
      </c>
      <c r="O10" s="103">
        <v>2</v>
      </c>
      <c r="P10" s="103">
        <f t="shared" ref="P10:P17" si="7">Q10+R10</f>
        <v>0</v>
      </c>
      <c r="Q10" s="103"/>
      <c r="R10" s="103"/>
      <c r="S10" s="103">
        <v>2.5</v>
      </c>
      <c r="T10" s="103">
        <v>4</v>
      </c>
      <c r="U10" s="101">
        <f t="shared" ref="U10:U16" si="8">L10-C10</f>
        <v>7.05</v>
      </c>
      <c r="V10" s="101">
        <f t="shared" ref="V10:V16" si="9">M10-D10</f>
        <v>6.05</v>
      </c>
      <c r="W10" s="105">
        <f t="shared" ref="W10:W16" si="10">N10-E10</f>
        <v>6</v>
      </c>
      <c r="X10" s="105">
        <f t="shared" ref="X10:X16" si="11">O10-F10</f>
        <v>0.05</v>
      </c>
      <c r="Y10" s="105">
        <f t="shared" ref="Y10:Y16" si="12">P10-G10</f>
        <v>0</v>
      </c>
      <c r="Z10" s="105">
        <f t="shared" ref="Z10:Z16" si="13">Q10-H10</f>
        <v>0</v>
      </c>
      <c r="AA10" s="105">
        <f t="shared" ref="AA10:AA16" si="14">R10-I10</f>
        <v>0</v>
      </c>
      <c r="AB10" s="105">
        <f t="shared" ref="AB10:AB16" si="15">S10-J10</f>
        <v>0</v>
      </c>
      <c r="AC10" s="105">
        <f t="shared" ref="AC10:AC16" si="16">T10-K10</f>
        <v>1</v>
      </c>
    </row>
    <row r="11" customHeight="1" spans="1:29">
      <c r="A11" s="100">
        <v>303002</v>
      </c>
      <c r="B11" s="100" t="s">
        <v>155</v>
      </c>
      <c r="C11" s="101">
        <f t="shared" si="2"/>
        <v>0.48</v>
      </c>
      <c r="D11" s="102">
        <f t="shared" si="3"/>
        <v>0.48</v>
      </c>
      <c r="E11" s="103"/>
      <c r="F11" s="103">
        <v>0.48</v>
      </c>
      <c r="G11" s="103">
        <f t="shared" si="4"/>
        <v>0</v>
      </c>
      <c r="H11" s="103"/>
      <c r="I11" s="103"/>
      <c r="J11" s="103"/>
      <c r="K11" s="103"/>
      <c r="L11" s="101">
        <f t="shared" si="5"/>
        <v>0</v>
      </c>
      <c r="M11" s="102">
        <f t="shared" si="6"/>
        <v>0</v>
      </c>
      <c r="N11" s="103"/>
      <c r="O11" s="103"/>
      <c r="P11" s="103">
        <f t="shared" si="7"/>
        <v>0</v>
      </c>
      <c r="Q11" s="103"/>
      <c r="R11" s="103"/>
      <c r="S11" s="103"/>
      <c r="T11" s="103"/>
      <c r="U11" s="101">
        <f t="shared" si="8"/>
        <v>-0.48</v>
      </c>
      <c r="V11" s="101">
        <f t="shared" si="9"/>
        <v>-0.48</v>
      </c>
      <c r="W11" s="105">
        <f t="shared" si="10"/>
        <v>0</v>
      </c>
      <c r="X11" s="105">
        <f t="shared" si="11"/>
        <v>-0.48</v>
      </c>
      <c r="Y11" s="105">
        <f t="shared" si="12"/>
        <v>0</v>
      </c>
      <c r="Z11" s="105">
        <f t="shared" si="13"/>
        <v>0</v>
      </c>
      <c r="AA11" s="105">
        <f t="shared" si="14"/>
        <v>0</v>
      </c>
      <c r="AB11" s="105">
        <f t="shared" si="15"/>
        <v>0</v>
      </c>
      <c r="AC11" s="105">
        <f t="shared" si="16"/>
        <v>0</v>
      </c>
    </row>
    <row r="12" customHeight="1" spans="1:29">
      <c r="A12" s="100">
        <v>303004</v>
      </c>
      <c r="B12" s="100" t="s">
        <v>156</v>
      </c>
      <c r="C12" s="101">
        <f t="shared" si="2"/>
        <v>0</v>
      </c>
      <c r="D12" s="102">
        <f t="shared" si="3"/>
        <v>0</v>
      </c>
      <c r="E12" s="103"/>
      <c r="F12" s="103"/>
      <c r="G12" s="103">
        <f t="shared" si="4"/>
        <v>0</v>
      </c>
      <c r="H12" s="103"/>
      <c r="I12" s="103"/>
      <c r="J12" s="103"/>
      <c r="K12" s="103"/>
      <c r="L12" s="101">
        <f t="shared" si="5"/>
        <v>0</v>
      </c>
      <c r="M12" s="102">
        <f t="shared" si="6"/>
        <v>0</v>
      </c>
      <c r="N12" s="103"/>
      <c r="O12" s="103"/>
      <c r="P12" s="103">
        <f t="shared" si="7"/>
        <v>0</v>
      </c>
      <c r="Q12" s="103"/>
      <c r="R12" s="103"/>
      <c r="S12" s="103"/>
      <c r="T12" s="103"/>
      <c r="U12" s="101">
        <f t="shared" si="8"/>
        <v>0</v>
      </c>
      <c r="V12" s="101">
        <f t="shared" si="9"/>
        <v>0</v>
      </c>
      <c r="W12" s="105">
        <f t="shared" si="10"/>
        <v>0</v>
      </c>
      <c r="X12" s="105">
        <f t="shared" si="11"/>
        <v>0</v>
      </c>
      <c r="Y12" s="105">
        <f t="shared" si="12"/>
        <v>0</v>
      </c>
      <c r="Z12" s="105">
        <f t="shared" si="13"/>
        <v>0</v>
      </c>
      <c r="AA12" s="105">
        <f t="shared" si="14"/>
        <v>0</v>
      </c>
      <c r="AB12" s="105">
        <f t="shared" si="15"/>
        <v>0</v>
      </c>
      <c r="AC12" s="105">
        <f t="shared" si="16"/>
        <v>0</v>
      </c>
    </row>
    <row r="13" customHeight="1" spans="1:29">
      <c r="A13" s="100">
        <v>303005</v>
      </c>
      <c r="B13" s="100" t="s">
        <v>157</v>
      </c>
      <c r="C13" s="101">
        <f t="shared" si="2"/>
        <v>0.3</v>
      </c>
      <c r="D13" s="102">
        <f t="shared" si="3"/>
        <v>0.3</v>
      </c>
      <c r="E13" s="103"/>
      <c r="F13" s="103">
        <v>0.3</v>
      </c>
      <c r="G13" s="103">
        <f t="shared" si="4"/>
        <v>0</v>
      </c>
      <c r="H13" s="103"/>
      <c r="I13" s="103"/>
      <c r="J13" s="103"/>
      <c r="K13" s="103"/>
      <c r="L13" s="101">
        <f t="shared" si="5"/>
        <v>0</v>
      </c>
      <c r="M13" s="102">
        <f t="shared" si="6"/>
        <v>0</v>
      </c>
      <c r="N13" s="103"/>
      <c r="O13" s="103"/>
      <c r="P13" s="103">
        <f t="shared" si="7"/>
        <v>0</v>
      </c>
      <c r="Q13" s="103"/>
      <c r="R13" s="103"/>
      <c r="S13" s="103"/>
      <c r="T13" s="103"/>
      <c r="U13" s="101">
        <f t="shared" si="8"/>
        <v>-0.3</v>
      </c>
      <c r="V13" s="101">
        <f t="shared" si="9"/>
        <v>-0.3</v>
      </c>
      <c r="W13" s="105">
        <f t="shared" si="10"/>
        <v>0</v>
      </c>
      <c r="X13" s="105">
        <f t="shared" si="11"/>
        <v>-0.3</v>
      </c>
      <c r="Y13" s="105">
        <f t="shared" si="12"/>
        <v>0</v>
      </c>
      <c r="Z13" s="105">
        <f t="shared" si="13"/>
        <v>0</v>
      </c>
      <c r="AA13" s="105">
        <f t="shared" si="14"/>
        <v>0</v>
      </c>
      <c r="AB13" s="105">
        <f t="shared" si="15"/>
        <v>0</v>
      </c>
      <c r="AC13" s="105">
        <f t="shared" si="16"/>
        <v>0</v>
      </c>
    </row>
    <row r="14" customHeight="1" spans="1:29">
      <c r="A14" s="104">
        <v>303006</v>
      </c>
      <c r="B14" s="100" t="s">
        <v>158</v>
      </c>
      <c r="C14" s="101">
        <f t="shared" si="2"/>
        <v>0</v>
      </c>
      <c r="D14" s="102">
        <f t="shared" si="3"/>
        <v>0</v>
      </c>
      <c r="E14" s="103"/>
      <c r="F14" s="103"/>
      <c r="G14" s="103">
        <f t="shared" si="4"/>
        <v>0</v>
      </c>
      <c r="H14" s="103"/>
      <c r="I14" s="103"/>
      <c r="J14" s="103"/>
      <c r="K14" s="103"/>
      <c r="L14" s="101">
        <f t="shared" si="5"/>
        <v>0</v>
      </c>
      <c r="M14" s="102">
        <f t="shared" si="6"/>
        <v>0</v>
      </c>
      <c r="N14" s="103"/>
      <c r="O14" s="103"/>
      <c r="P14" s="103">
        <f t="shared" si="7"/>
        <v>0</v>
      </c>
      <c r="Q14" s="103"/>
      <c r="R14" s="103"/>
      <c r="S14" s="103"/>
      <c r="T14" s="103"/>
      <c r="U14" s="101">
        <f t="shared" si="8"/>
        <v>0</v>
      </c>
      <c r="V14" s="101">
        <f t="shared" si="9"/>
        <v>0</v>
      </c>
      <c r="W14" s="105">
        <f t="shared" si="10"/>
        <v>0</v>
      </c>
      <c r="X14" s="105">
        <f t="shared" si="11"/>
        <v>0</v>
      </c>
      <c r="Y14" s="105">
        <f t="shared" si="12"/>
        <v>0</v>
      </c>
      <c r="Z14" s="105">
        <f t="shared" si="13"/>
        <v>0</v>
      </c>
      <c r="AA14" s="105">
        <f t="shared" si="14"/>
        <v>0</v>
      </c>
      <c r="AB14" s="105">
        <f t="shared" si="15"/>
        <v>0</v>
      </c>
      <c r="AC14" s="105">
        <f t="shared" si="16"/>
        <v>0</v>
      </c>
    </row>
    <row r="15" customHeight="1" spans="1:29">
      <c r="A15" s="104">
        <v>303007</v>
      </c>
      <c r="B15" s="100" t="s">
        <v>159</v>
      </c>
      <c r="C15" s="101">
        <f t="shared" si="2"/>
        <v>0</v>
      </c>
      <c r="D15" s="102">
        <f t="shared" si="3"/>
        <v>0</v>
      </c>
      <c r="E15" s="103"/>
      <c r="F15" s="103"/>
      <c r="G15" s="103">
        <f t="shared" si="4"/>
        <v>0</v>
      </c>
      <c r="H15" s="103"/>
      <c r="I15" s="103"/>
      <c r="J15" s="103"/>
      <c r="K15" s="103"/>
      <c r="L15" s="101">
        <f t="shared" si="5"/>
        <v>0</v>
      </c>
      <c r="M15" s="102">
        <f t="shared" si="6"/>
        <v>0</v>
      </c>
      <c r="N15" s="103"/>
      <c r="O15" s="103"/>
      <c r="P15" s="103">
        <f t="shared" si="7"/>
        <v>0</v>
      </c>
      <c r="Q15" s="103"/>
      <c r="R15" s="103"/>
      <c r="S15" s="103"/>
      <c r="T15" s="103"/>
      <c r="U15" s="101">
        <f t="shared" si="8"/>
        <v>0</v>
      </c>
      <c r="V15" s="101">
        <f t="shared" si="9"/>
        <v>0</v>
      </c>
      <c r="W15" s="105">
        <f t="shared" si="10"/>
        <v>0</v>
      </c>
      <c r="X15" s="105">
        <f t="shared" si="11"/>
        <v>0</v>
      </c>
      <c r="Y15" s="105">
        <f t="shared" si="12"/>
        <v>0</v>
      </c>
      <c r="Z15" s="105">
        <f t="shared" si="13"/>
        <v>0</v>
      </c>
      <c r="AA15" s="105">
        <f t="shared" si="14"/>
        <v>0</v>
      </c>
      <c r="AB15" s="105">
        <f t="shared" si="15"/>
        <v>0</v>
      </c>
      <c r="AC15" s="105">
        <f t="shared" si="16"/>
        <v>0</v>
      </c>
    </row>
    <row r="16" customHeight="1" spans="1:29">
      <c r="A16" s="104">
        <v>303008</v>
      </c>
      <c r="B16" s="104" t="s">
        <v>160</v>
      </c>
      <c r="C16" s="101">
        <f t="shared" si="2"/>
        <v>0.09</v>
      </c>
      <c r="D16" s="102">
        <f t="shared" si="3"/>
        <v>0.09</v>
      </c>
      <c r="E16" s="103"/>
      <c r="F16" s="103">
        <v>0.09</v>
      </c>
      <c r="G16" s="103">
        <f t="shared" si="4"/>
        <v>0</v>
      </c>
      <c r="H16" s="103"/>
      <c r="I16" s="103"/>
      <c r="J16" s="103"/>
      <c r="K16" s="103"/>
      <c r="L16" s="101">
        <f t="shared" si="5"/>
        <v>0</v>
      </c>
      <c r="M16" s="102">
        <f t="shared" si="6"/>
        <v>0</v>
      </c>
      <c r="N16" s="103"/>
      <c r="O16" s="103"/>
      <c r="P16" s="103">
        <f t="shared" si="7"/>
        <v>0</v>
      </c>
      <c r="Q16" s="103"/>
      <c r="R16" s="103"/>
      <c r="S16" s="103"/>
      <c r="T16" s="103"/>
      <c r="U16" s="101">
        <f t="shared" si="8"/>
        <v>-0.09</v>
      </c>
      <c r="V16" s="101">
        <f t="shared" si="9"/>
        <v>-0.09</v>
      </c>
      <c r="W16" s="105">
        <f t="shared" si="10"/>
        <v>0</v>
      </c>
      <c r="X16" s="105">
        <f t="shared" si="11"/>
        <v>-0.09</v>
      </c>
      <c r="Y16" s="105">
        <f t="shared" si="12"/>
        <v>0</v>
      </c>
      <c r="Z16" s="105">
        <f t="shared" si="13"/>
        <v>0</v>
      </c>
      <c r="AA16" s="105">
        <f t="shared" si="14"/>
        <v>0</v>
      </c>
      <c r="AB16" s="105">
        <f t="shared" si="15"/>
        <v>0</v>
      </c>
      <c r="AC16" s="105">
        <f t="shared" si="16"/>
        <v>0</v>
      </c>
    </row>
    <row r="17" customHeight="1" spans="1:29">
      <c r="A17" s="104">
        <v>303009</v>
      </c>
      <c r="B17" s="104" t="s">
        <v>161</v>
      </c>
      <c r="C17" s="101">
        <f t="shared" si="2"/>
        <v>1</v>
      </c>
      <c r="D17" s="102">
        <f t="shared" si="3"/>
        <v>0</v>
      </c>
      <c r="E17" s="103"/>
      <c r="F17" s="103"/>
      <c r="G17" s="103">
        <f t="shared" si="4"/>
        <v>0</v>
      </c>
      <c r="H17" s="103"/>
      <c r="I17" s="103"/>
      <c r="J17" s="103">
        <v>0.5</v>
      </c>
      <c r="K17" s="103">
        <v>0.5</v>
      </c>
      <c r="L17" s="101">
        <f t="shared" si="5"/>
        <v>1.5</v>
      </c>
      <c r="M17" s="102">
        <f t="shared" si="6"/>
        <v>0</v>
      </c>
      <c r="N17" s="103"/>
      <c r="O17" s="103"/>
      <c r="P17" s="103">
        <f t="shared" si="7"/>
        <v>0</v>
      </c>
      <c r="Q17" s="103"/>
      <c r="R17" s="103"/>
      <c r="S17" s="103">
        <v>1.5</v>
      </c>
      <c r="T17" s="103"/>
      <c r="U17" s="101">
        <f t="shared" ref="U17:AC17" si="17">L17-C17</f>
        <v>0.5</v>
      </c>
      <c r="V17" s="101">
        <f t="shared" si="17"/>
        <v>0</v>
      </c>
      <c r="W17" s="105">
        <f t="shared" si="17"/>
        <v>0</v>
      </c>
      <c r="X17" s="105">
        <f t="shared" si="17"/>
        <v>0</v>
      </c>
      <c r="Y17" s="105">
        <f t="shared" si="17"/>
        <v>0</v>
      </c>
      <c r="Z17" s="105">
        <f t="shared" si="17"/>
        <v>0</v>
      </c>
      <c r="AA17" s="105">
        <f t="shared" si="17"/>
        <v>0</v>
      </c>
      <c r="AB17" s="105">
        <f t="shared" si="17"/>
        <v>1</v>
      </c>
      <c r="AC17" s="105">
        <f t="shared" si="17"/>
        <v>-0.5</v>
      </c>
    </row>
    <row r="18" customFormat="1" customHeight="1" spans="1:29">
      <c r="A18" s="104">
        <v>303010</v>
      </c>
      <c r="B18" s="104" t="s">
        <v>162</v>
      </c>
      <c r="C18" s="101">
        <f t="shared" si="2"/>
        <v>0.3</v>
      </c>
      <c r="D18" s="102">
        <f t="shared" si="3"/>
        <v>0.3</v>
      </c>
      <c r="E18" s="103"/>
      <c r="F18" s="103">
        <v>0.3</v>
      </c>
      <c r="G18" s="103">
        <f t="shared" si="4"/>
        <v>0</v>
      </c>
      <c r="H18" s="103"/>
      <c r="I18" s="103"/>
      <c r="J18" s="103"/>
      <c r="K18" s="103"/>
      <c r="L18" s="101">
        <f t="shared" ref="L18:L25" si="18">M18+S18+T18</f>
        <v>0.2</v>
      </c>
      <c r="M18" s="102">
        <f t="shared" ref="M18:M25" si="19">N18+O18+P18</f>
        <v>0.2</v>
      </c>
      <c r="N18" s="103"/>
      <c r="O18" s="103">
        <v>0.2</v>
      </c>
      <c r="P18" s="103">
        <f t="shared" ref="P18:P25" si="20">Q18+R18</f>
        <v>0</v>
      </c>
      <c r="Q18" s="103"/>
      <c r="R18" s="103"/>
      <c r="S18" s="103"/>
      <c r="T18" s="103"/>
      <c r="U18" s="101">
        <f t="shared" ref="U18:U25" si="21">L18-C18</f>
        <v>-0.1</v>
      </c>
      <c r="V18" s="101">
        <f t="shared" ref="V18:V25" si="22">M18-D18</f>
        <v>-0.1</v>
      </c>
      <c r="W18" s="105">
        <f t="shared" ref="W18:W25" si="23">N18-E18</f>
        <v>0</v>
      </c>
      <c r="X18" s="105">
        <f t="shared" ref="X18:X25" si="24">O18-F18</f>
        <v>-0.1</v>
      </c>
      <c r="Y18" s="105">
        <f t="shared" ref="Y18:Y25" si="25">P18-G18</f>
        <v>0</v>
      </c>
      <c r="Z18" s="105">
        <f t="shared" ref="Z18:Z25" si="26">Q18-H18</f>
        <v>0</v>
      </c>
      <c r="AA18" s="105">
        <f t="shared" ref="AA18:AA25" si="27">R18-I18</f>
        <v>0</v>
      </c>
      <c r="AB18" s="105">
        <f t="shared" ref="AB18:AB25" si="28">S18-J18</f>
        <v>0</v>
      </c>
      <c r="AC18" s="105">
        <f t="shared" ref="AC18:AC25" si="29">T18-K18</f>
        <v>0</v>
      </c>
    </row>
    <row r="19" customFormat="1" customHeight="1" spans="1:29">
      <c r="A19" s="104">
        <v>303011</v>
      </c>
      <c r="B19" s="104" t="s">
        <v>163</v>
      </c>
      <c r="C19" s="101">
        <f t="shared" si="2"/>
        <v>0.19</v>
      </c>
      <c r="D19" s="102">
        <f t="shared" si="3"/>
        <v>0.09</v>
      </c>
      <c r="E19" s="103"/>
      <c r="F19" s="103">
        <v>0.09</v>
      </c>
      <c r="G19" s="103">
        <f t="shared" si="4"/>
        <v>0</v>
      </c>
      <c r="H19" s="103"/>
      <c r="I19" s="103"/>
      <c r="J19" s="103"/>
      <c r="K19" s="103">
        <v>0.1</v>
      </c>
      <c r="L19" s="101">
        <f t="shared" si="18"/>
        <v>0</v>
      </c>
      <c r="M19" s="102">
        <f t="shared" si="19"/>
        <v>0</v>
      </c>
      <c r="N19" s="103"/>
      <c r="O19" s="103"/>
      <c r="P19" s="103">
        <f t="shared" si="20"/>
        <v>0</v>
      </c>
      <c r="Q19" s="103"/>
      <c r="R19" s="103"/>
      <c r="S19" s="103"/>
      <c r="T19" s="103"/>
      <c r="U19" s="101">
        <f t="shared" si="21"/>
        <v>-0.19</v>
      </c>
      <c r="V19" s="101">
        <f t="shared" si="22"/>
        <v>-0.09</v>
      </c>
      <c r="W19" s="105">
        <f t="shared" si="23"/>
        <v>0</v>
      </c>
      <c r="X19" s="105">
        <f t="shared" si="24"/>
        <v>-0.09</v>
      </c>
      <c r="Y19" s="105">
        <f t="shared" si="25"/>
        <v>0</v>
      </c>
      <c r="Z19" s="105">
        <f t="shared" si="26"/>
        <v>0</v>
      </c>
      <c r="AA19" s="105">
        <f t="shared" si="27"/>
        <v>0</v>
      </c>
      <c r="AB19" s="105">
        <f t="shared" si="28"/>
        <v>0</v>
      </c>
      <c r="AC19" s="105">
        <f t="shared" si="29"/>
        <v>-0.1</v>
      </c>
    </row>
    <row r="20" customFormat="1" customHeight="1" spans="1:29">
      <c r="A20" s="104">
        <v>303012</v>
      </c>
      <c r="B20" s="104" t="s">
        <v>164</v>
      </c>
      <c r="C20" s="105">
        <f t="shared" si="2"/>
        <v>0</v>
      </c>
      <c r="D20" s="106">
        <f t="shared" si="3"/>
        <v>0</v>
      </c>
      <c r="E20" s="103"/>
      <c r="F20" s="103"/>
      <c r="G20" s="103">
        <f t="shared" si="4"/>
        <v>0</v>
      </c>
      <c r="H20" s="103"/>
      <c r="I20" s="103"/>
      <c r="J20" s="103"/>
      <c r="K20" s="103"/>
      <c r="L20" s="105">
        <f t="shared" si="18"/>
        <v>0</v>
      </c>
      <c r="M20" s="106">
        <f t="shared" si="19"/>
        <v>0</v>
      </c>
      <c r="N20" s="103"/>
      <c r="O20" s="103"/>
      <c r="P20" s="103">
        <f t="shared" si="20"/>
        <v>0</v>
      </c>
      <c r="Q20" s="103"/>
      <c r="R20" s="103"/>
      <c r="S20" s="103"/>
      <c r="T20" s="103"/>
      <c r="U20" s="101">
        <f t="shared" si="21"/>
        <v>0</v>
      </c>
      <c r="V20" s="101">
        <f t="shared" si="22"/>
        <v>0</v>
      </c>
      <c r="W20" s="105">
        <f t="shared" si="23"/>
        <v>0</v>
      </c>
      <c r="X20" s="105">
        <f t="shared" si="24"/>
        <v>0</v>
      </c>
      <c r="Y20" s="105">
        <f t="shared" si="25"/>
        <v>0</v>
      </c>
      <c r="Z20" s="105">
        <f t="shared" si="26"/>
        <v>0</v>
      </c>
      <c r="AA20" s="105">
        <f t="shared" si="27"/>
        <v>0</v>
      </c>
      <c r="AB20" s="105">
        <f t="shared" si="28"/>
        <v>0</v>
      </c>
      <c r="AC20" s="105">
        <f t="shared" si="29"/>
        <v>0</v>
      </c>
    </row>
    <row r="21" customFormat="1" customHeight="1" spans="1:29">
      <c r="A21" s="104">
        <v>303013</v>
      </c>
      <c r="B21" s="104" t="s">
        <v>165</v>
      </c>
      <c r="C21" s="105">
        <f t="shared" si="2"/>
        <v>0.1</v>
      </c>
      <c r="D21" s="106">
        <f t="shared" si="3"/>
        <v>0</v>
      </c>
      <c r="E21" s="103"/>
      <c r="F21" s="103"/>
      <c r="G21" s="103">
        <f t="shared" si="4"/>
        <v>0</v>
      </c>
      <c r="H21" s="103"/>
      <c r="I21" s="103"/>
      <c r="J21" s="103"/>
      <c r="K21" s="103">
        <v>0.1</v>
      </c>
      <c r="L21" s="105">
        <f t="shared" si="18"/>
        <v>0</v>
      </c>
      <c r="M21" s="106">
        <f t="shared" si="19"/>
        <v>0</v>
      </c>
      <c r="N21" s="103"/>
      <c r="O21" s="103"/>
      <c r="P21" s="103">
        <f t="shared" si="20"/>
        <v>0</v>
      </c>
      <c r="Q21" s="103"/>
      <c r="R21" s="103"/>
      <c r="S21" s="103"/>
      <c r="T21" s="103"/>
      <c r="U21" s="101">
        <f t="shared" si="21"/>
        <v>-0.1</v>
      </c>
      <c r="V21" s="101">
        <f t="shared" si="22"/>
        <v>0</v>
      </c>
      <c r="W21" s="105">
        <f t="shared" si="23"/>
        <v>0</v>
      </c>
      <c r="X21" s="105">
        <f t="shared" si="24"/>
        <v>0</v>
      </c>
      <c r="Y21" s="105">
        <f t="shared" si="25"/>
        <v>0</v>
      </c>
      <c r="Z21" s="105">
        <f t="shared" si="26"/>
        <v>0</v>
      </c>
      <c r="AA21" s="105">
        <f t="shared" si="27"/>
        <v>0</v>
      </c>
      <c r="AB21" s="105">
        <f t="shared" si="28"/>
        <v>0</v>
      </c>
      <c r="AC21" s="105">
        <f t="shared" si="29"/>
        <v>-0.1</v>
      </c>
    </row>
    <row r="22" customFormat="1" customHeight="1" spans="1:29">
      <c r="A22" s="104">
        <v>303024</v>
      </c>
      <c r="B22" s="104" t="s">
        <v>166</v>
      </c>
      <c r="C22" s="105">
        <f t="shared" si="2"/>
        <v>0</v>
      </c>
      <c r="D22" s="106">
        <f t="shared" si="3"/>
        <v>0</v>
      </c>
      <c r="E22" s="103"/>
      <c r="F22" s="103"/>
      <c r="G22" s="103">
        <f t="shared" si="4"/>
        <v>0</v>
      </c>
      <c r="H22" s="103"/>
      <c r="I22" s="103"/>
      <c r="J22" s="103"/>
      <c r="K22" s="103"/>
      <c r="L22" s="105">
        <f t="shared" si="18"/>
        <v>0</v>
      </c>
      <c r="M22" s="106">
        <f t="shared" si="19"/>
        <v>0</v>
      </c>
      <c r="N22" s="103"/>
      <c r="O22" s="103"/>
      <c r="P22" s="103">
        <f t="shared" si="20"/>
        <v>0</v>
      </c>
      <c r="Q22" s="103"/>
      <c r="R22" s="103"/>
      <c r="S22" s="103"/>
      <c r="T22" s="103"/>
      <c r="U22" s="101">
        <f t="shared" si="21"/>
        <v>0</v>
      </c>
      <c r="V22" s="101">
        <f t="shared" si="22"/>
        <v>0</v>
      </c>
      <c r="W22" s="105">
        <f t="shared" si="23"/>
        <v>0</v>
      </c>
      <c r="X22" s="105">
        <f t="shared" si="24"/>
        <v>0</v>
      </c>
      <c r="Y22" s="105">
        <f t="shared" si="25"/>
        <v>0</v>
      </c>
      <c r="Z22" s="105">
        <f t="shared" si="26"/>
        <v>0</v>
      </c>
      <c r="AA22" s="105">
        <f t="shared" si="27"/>
        <v>0</v>
      </c>
      <c r="AB22" s="105">
        <f t="shared" si="28"/>
        <v>0</v>
      </c>
      <c r="AC22" s="105">
        <f t="shared" si="29"/>
        <v>0</v>
      </c>
    </row>
    <row r="23" customFormat="1" customHeight="1" spans="1:29">
      <c r="A23" s="104">
        <v>303025</v>
      </c>
      <c r="B23" s="104" t="s">
        <v>167</v>
      </c>
      <c r="C23" s="105">
        <f t="shared" si="2"/>
        <v>0.3</v>
      </c>
      <c r="D23" s="106">
        <f t="shared" si="3"/>
        <v>0.3</v>
      </c>
      <c r="E23" s="103"/>
      <c r="F23" s="103">
        <v>0.3</v>
      </c>
      <c r="G23" s="103">
        <f t="shared" si="4"/>
        <v>0</v>
      </c>
      <c r="H23" s="103"/>
      <c r="I23" s="103"/>
      <c r="J23" s="103"/>
      <c r="K23" s="103"/>
      <c r="L23" s="105">
        <f t="shared" si="18"/>
        <v>0.27</v>
      </c>
      <c r="M23" s="106">
        <f t="shared" si="19"/>
        <v>0.27</v>
      </c>
      <c r="N23" s="103"/>
      <c r="O23" s="103">
        <v>0.27</v>
      </c>
      <c r="P23" s="103">
        <f t="shared" si="20"/>
        <v>0</v>
      </c>
      <c r="Q23" s="103"/>
      <c r="R23" s="103"/>
      <c r="S23" s="103"/>
      <c r="T23" s="103"/>
      <c r="U23" s="101">
        <f t="shared" si="21"/>
        <v>-0.03</v>
      </c>
      <c r="V23" s="101">
        <f t="shared" si="22"/>
        <v>-0.03</v>
      </c>
      <c r="W23" s="105">
        <f t="shared" si="23"/>
        <v>0</v>
      </c>
      <c r="X23" s="105">
        <f t="shared" si="24"/>
        <v>-0.03</v>
      </c>
      <c r="Y23" s="105">
        <f t="shared" si="25"/>
        <v>0</v>
      </c>
      <c r="Z23" s="105">
        <f t="shared" si="26"/>
        <v>0</v>
      </c>
      <c r="AA23" s="105">
        <f t="shared" si="27"/>
        <v>0</v>
      </c>
      <c r="AB23" s="105">
        <f t="shared" si="28"/>
        <v>0</v>
      </c>
      <c r="AC23" s="105">
        <f t="shared" si="29"/>
        <v>0</v>
      </c>
    </row>
    <row r="24" customFormat="1" customHeight="1" spans="1:29">
      <c r="A24" s="104">
        <v>303026</v>
      </c>
      <c r="B24" s="104" t="s">
        <v>168</v>
      </c>
      <c r="C24" s="105">
        <f t="shared" si="2"/>
        <v>0.33</v>
      </c>
      <c r="D24" s="106">
        <f t="shared" si="3"/>
        <v>0.33</v>
      </c>
      <c r="E24" s="103"/>
      <c r="F24" s="103">
        <v>0.33</v>
      </c>
      <c r="G24" s="103">
        <f t="shared" si="4"/>
        <v>0</v>
      </c>
      <c r="H24" s="103"/>
      <c r="I24" s="103"/>
      <c r="J24" s="103"/>
      <c r="K24" s="103"/>
      <c r="L24" s="105">
        <f t="shared" si="18"/>
        <v>0</v>
      </c>
      <c r="M24" s="106">
        <f t="shared" si="19"/>
        <v>0</v>
      </c>
      <c r="N24" s="103"/>
      <c r="O24" s="103"/>
      <c r="P24" s="103">
        <f t="shared" si="20"/>
        <v>0</v>
      </c>
      <c r="Q24" s="103"/>
      <c r="R24" s="103"/>
      <c r="S24" s="103"/>
      <c r="T24" s="103"/>
      <c r="U24" s="101">
        <f t="shared" si="21"/>
        <v>-0.33</v>
      </c>
      <c r="V24" s="101">
        <f t="shared" si="22"/>
        <v>-0.33</v>
      </c>
      <c r="W24" s="105">
        <f t="shared" si="23"/>
        <v>0</v>
      </c>
      <c r="X24" s="105">
        <f t="shared" si="24"/>
        <v>-0.33</v>
      </c>
      <c r="Y24" s="105">
        <f t="shared" si="25"/>
        <v>0</v>
      </c>
      <c r="Z24" s="105">
        <f t="shared" si="26"/>
        <v>0</v>
      </c>
      <c r="AA24" s="105">
        <f t="shared" si="27"/>
        <v>0</v>
      </c>
      <c r="AB24" s="105">
        <f t="shared" si="28"/>
        <v>0</v>
      </c>
      <c r="AC24" s="105">
        <f t="shared" si="29"/>
        <v>0</v>
      </c>
    </row>
    <row r="25" customFormat="1" customHeight="1" spans="1:29">
      <c r="A25" s="104">
        <v>303027</v>
      </c>
      <c r="B25" s="104" t="s">
        <v>169</v>
      </c>
      <c r="C25" s="105">
        <f t="shared" si="2"/>
        <v>0</v>
      </c>
      <c r="D25" s="106">
        <f t="shared" si="3"/>
        <v>0</v>
      </c>
      <c r="E25" s="103"/>
      <c r="F25" s="103"/>
      <c r="G25" s="103">
        <f t="shared" si="4"/>
        <v>0</v>
      </c>
      <c r="H25" s="103"/>
      <c r="I25" s="103"/>
      <c r="J25" s="103"/>
      <c r="K25" s="103"/>
      <c r="L25" s="105">
        <f t="shared" si="18"/>
        <v>0</v>
      </c>
      <c r="M25" s="106">
        <f t="shared" si="19"/>
        <v>0</v>
      </c>
      <c r="N25" s="103"/>
      <c r="O25" s="103"/>
      <c r="P25" s="103">
        <f t="shared" si="20"/>
        <v>0</v>
      </c>
      <c r="Q25" s="103"/>
      <c r="R25" s="103"/>
      <c r="S25" s="103"/>
      <c r="T25" s="103"/>
      <c r="U25" s="105">
        <f t="shared" si="21"/>
        <v>0</v>
      </c>
      <c r="V25" s="105">
        <f t="shared" si="22"/>
        <v>0</v>
      </c>
      <c r="W25" s="105">
        <f t="shared" si="23"/>
        <v>0</v>
      </c>
      <c r="X25" s="105">
        <f t="shared" si="24"/>
        <v>0</v>
      </c>
      <c r="Y25" s="105">
        <f t="shared" si="25"/>
        <v>0</v>
      </c>
      <c r="Z25" s="105">
        <f t="shared" si="26"/>
        <v>0</v>
      </c>
      <c r="AA25" s="105">
        <f t="shared" si="27"/>
        <v>0</v>
      </c>
      <c r="AB25" s="105">
        <f t="shared" si="28"/>
        <v>0</v>
      </c>
      <c r="AC25" s="105">
        <f t="shared" si="29"/>
        <v>0</v>
      </c>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0277777777778" right="0.590277777777778" top="0.790972222222222" bottom="0.790972222222222" header="0.5" footer="0.5"/>
  <pageSetup paperSize="9" scale="56" fitToHeight="0" orientation="landscape" blackAndWhite="1"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view="pageBreakPreview" zoomScaleNormal="100" workbookViewId="0">
      <selection activeCell="I17" sqref="I17"/>
    </sheetView>
  </sheetViews>
  <sheetFormatPr defaultColWidth="12" defaultRowHeight="15.6" outlineLevelCol="5"/>
  <cols>
    <col min="1" max="1" width="7.125" style="1" customWidth="1"/>
    <col min="2" max="2" width="7.875" style="1" customWidth="1"/>
    <col min="3" max="3" width="21.25" style="1" customWidth="1"/>
    <col min="4" max="4" width="43" style="1" customWidth="1"/>
    <col min="5" max="5" width="30.875" style="1" customWidth="1"/>
    <col min="6" max="16384" width="12" style="1"/>
  </cols>
  <sheetData>
    <row r="1" ht="16.5" customHeight="1" spans="1:4">
      <c r="A1" s="2" t="s">
        <v>393</v>
      </c>
      <c r="B1" s="3"/>
      <c r="C1" s="3"/>
      <c r="D1" s="3"/>
    </row>
    <row r="2" ht="33.75" customHeight="1" spans="1:5">
      <c r="A2" s="79" t="s">
        <v>394</v>
      </c>
      <c r="B2" s="79"/>
      <c r="C2" s="79"/>
      <c r="D2" s="79"/>
      <c r="E2" s="79"/>
    </row>
    <row r="3" ht="14.25" customHeight="1" spans="1:5">
      <c r="A3" s="5"/>
      <c r="B3" s="5"/>
      <c r="C3" s="5"/>
      <c r="D3" s="5"/>
      <c r="E3" s="5"/>
    </row>
    <row r="4" ht="21.75" customHeight="1" spans="1:4">
      <c r="A4" s="6"/>
      <c r="B4" s="7"/>
      <c r="C4" s="8"/>
      <c r="D4" s="8"/>
    </row>
    <row r="5" ht="21.95" customHeight="1" spans="1:6">
      <c r="A5" s="9" t="s">
        <v>395</v>
      </c>
      <c r="B5" s="10"/>
      <c r="C5" s="10"/>
      <c r="D5" s="15" t="s">
        <v>396</v>
      </c>
      <c r="E5" s="15"/>
      <c r="F5" s="15"/>
    </row>
    <row r="6" ht="21.95" customHeight="1" spans="1:6">
      <c r="A6" s="12" t="s">
        <v>397</v>
      </c>
      <c r="B6" s="13"/>
      <c r="C6" s="13"/>
      <c r="D6" s="14" t="s">
        <v>398</v>
      </c>
      <c r="E6" s="14"/>
      <c r="F6" s="14"/>
    </row>
    <row r="7" ht="21.95" customHeight="1" spans="1:6">
      <c r="A7" s="17" t="s">
        <v>399</v>
      </c>
      <c r="B7" s="18"/>
      <c r="C7" s="19"/>
      <c r="D7" s="20" t="s">
        <v>400</v>
      </c>
      <c r="E7" s="14">
        <v>660</v>
      </c>
      <c r="F7" s="14"/>
    </row>
    <row r="8" ht="21.95" customHeight="1" spans="1:6">
      <c r="A8" s="21"/>
      <c r="B8" s="22"/>
      <c r="C8" s="23"/>
      <c r="D8" s="20" t="s">
        <v>401</v>
      </c>
      <c r="E8" s="14">
        <v>660</v>
      </c>
      <c r="F8" s="14"/>
    </row>
    <row r="9" ht="21.95" customHeight="1" spans="1:6">
      <c r="A9" s="24"/>
      <c r="B9" s="35"/>
      <c r="C9" s="23"/>
      <c r="D9" s="20" t="s">
        <v>402</v>
      </c>
      <c r="E9" s="80"/>
      <c r="F9" s="81"/>
    </row>
    <row r="10" ht="21.95" customHeight="1" spans="1:6">
      <c r="A10" s="15" t="s">
        <v>403</v>
      </c>
      <c r="B10" s="20" t="s">
        <v>404</v>
      </c>
      <c r="C10" s="20"/>
      <c r="D10" s="20"/>
      <c r="E10" s="20"/>
      <c r="F10" s="20"/>
    </row>
    <row r="11" ht="17" customHeight="1" spans="1:6">
      <c r="A11" s="28"/>
      <c r="B11" s="20"/>
      <c r="C11" s="20"/>
      <c r="D11" s="20"/>
      <c r="E11" s="20"/>
      <c r="F11" s="20"/>
    </row>
    <row r="12" ht="36" customHeight="1" spans="1:6">
      <c r="A12" s="14" t="s">
        <v>405</v>
      </c>
      <c r="B12" s="14" t="s">
        <v>406</v>
      </c>
      <c r="C12" s="14" t="s">
        <v>407</v>
      </c>
      <c r="D12" s="14" t="s">
        <v>408</v>
      </c>
      <c r="E12" s="14" t="s">
        <v>409</v>
      </c>
      <c r="F12" s="14" t="s">
        <v>183</v>
      </c>
    </row>
    <row r="13" ht="21.95" customHeight="1" spans="1:6">
      <c r="A13" s="14"/>
      <c r="B13" s="14" t="s">
        <v>410</v>
      </c>
      <c r="C13" s="14" t="s">
        <v>411</v>
      </c>
      <c r="D13" s="20" t="s">
        <v>412</v>
      </c>
      <c r="E13" s="83" t="s">
        <v>413</v>
      </c>
      <c r="F13" s="16"/>
    </row>
    <row r="14" ht="38" customHeight="1" spans="1:6">
      <c r="A14" s="14"/>
      <c r="B14" s="15"/>
      <c r="C14" s="14"/>
      <c r="D14" s="20" t="s">
        <v>414</v>
      </c>
      <c r="E14" s="83" t="s">
        <v>415</v>
      </c>
      <c r="F14" s="16"/>
    </row>
    <row r="15" ht="21.95" customHeight="1" spans="1:6">
      <c r="A15" s="14"/>
      <c r="B15" s="15"/>
      <c r="C15" s="14" t="s">
        <v>416</v>
      </c>
      <c r="D15" s="20" t="s">
        <v>417</v>
      </c>
      <c r="E15" s="85">
        <v>1</v>
      </c>
      <c r="F15" s="16"/>
    </row>
    <row r="16" ht="21.95" customHeight="1" spans="1:6">
      <c r="A16" s="14"/>
      <c r="B16" s="15"/>
      <c r="C16" s="14" t="s">
        <v>418</v>
      </c>
      <c r="D16" s="20" t="s">
        <v>419</v>
      </c>
      <c r="E16" s="85">
        <v>1</v>
      </c>
      <c r="F16" s="16"/>
    </row>
    <row r="17" ht="21.95" customHeight="1" spans="1:6">
      <c r="A17" s="14"/>
      <c r="B17" s="15"/>
      <c r="C17" s="14" t="s">
        <v>420</v>
      </c>
      <c r="D17" s="20" t="s">
        <v>421</v>
      </c>
      <c r="E17" s="83" t="s">
        <v>422</v>
      </c>
      <c r="F17" s="16"/>
    </row>
    <row r="18" ht="35" customHeight="1" spans="1:6">
      <c r="A18" s="14"/>
      <c r="B18" s="14" t="s">
        <v>423</v>
      </c>
      <c r="C18" s="14" t="s">
        <v>424</v>
      </c>
      <c r="D18" s="20" t="s">
        <v>425</v>
      </c>
      <c r="E18" s="83" t="s">
        <v>28</v>
      </c>
      <c r="F18" s="16"/>
    </row>
    <row r="19" ht="21.95" customHeight="1" spans="1:6">
      <c r="A19" s="14"/>
      <c r="B19" s="15"/>
      <c r="C19" s="14" t="s">
        <v>426</v>
      </c>
      <c r="D19" s="20" t="s">
        <v>427</v>
      </c>
      <c r="E19" s="83" t="s">
        <v>28</v>
      </c>
      <c r="F19" s="16"/>
    </row>
    <row r="20" ht="21.95" customHeight="1" spans="1:6">
      <c r="A20" s="14"/>
      <c r="B20" s="15"/>
      <c r="C20" s="14" t="s">
        <v>428</v>
      </c>
      <c r="D20" s="20" t="s">
        <v>429</v>
      </c>
      <c r="E20" s="83" t="s">
        <v>28</v>
      </c>
      <c r="F20" s="16"/>
    </row>
    <row r="21" ht="21.95" customHeight="1" spans="1:6">
      <c r="A21" s="14"/>
      <c r="B21" s="15"/>
      <c r="C21" s="14" t="s">
        <v>430</v>
      </c>
      <c r="D21" s="20" t="s">
        <v>431</v>
      </c>
      <c r="E21" s="83" t="s">
        <v>28</v>
      </c>
      <c r="F21" s="16"/>
    </row>
    <row r="22" ht="49" customHeight="1" spans="1:6">
      <c r="A22" s="14"/>
      <c r="B22" s="14" t="s">
        <v>432</v>
      </c>
      <c r="C22" s="14" t="s">
        <v>433</v>
      </c>
      <c r="D22" s="20" t="s">
        <v>434</v>
      </c>
      <c r="E22" s="83" t="s">
        <v>435</v>
      </c>
      <c r="F22" s="15"/>
    </row>
    <row r="23" ht="27" customHeight="1" spans="1:6">
      <c r="A23" s="86" t="s">
        <v>436</v>
      </c>
      <c r="B23" s="86"/>
      <c r="C23" s="86"/>
      <c r="D23" s="86"/>
      <c r="E23" s="86"/>
      <c r="F23" s="86"/>
    </row>
  </sheetData>
  <mergeCells count="16">
    <mergeCell ref="A2:E2"/>
    <mergeCell ref="A3:E3"/>
    <mergeCell ref="A5:C5"/>
    <mergeCell ref="D5:F5"/>
    <mergeCell ref="A6:C6"/>
    <mergeCell ref="D6:F6"/>
    <mergeCell ref="E7:F7"/>
    <mergeCell ref="E8:F8"/>
    <mergeCell ref="A23:F23"/>
    <mergeCell ref="A10:A11"/>
    <mergeCell ref="A12:A22"/>
    <mergeCell ref="B13:B17"/>
    <mergeCell ref="B18:B21"/>
    <mergeCell ref="C13:C14"/>
    <mergeCell ref="A7:C9"/>
    <mergeCell ref="B10:F11"/>
  </mergeCells>
  <printOptions horizontalCentered="1"/>
  <pageMargins left="0.469444444444444" right="0.469444444444444" top="0.389583333333333" bottom="0.389583333333333" header="0.349305555555556" footer="0.2"/>
  <pageSetup paperSize="9" scale="94"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view="pageBreakPreview" zoomScaleNormal="100" workbookViewId="0">
      <selection activeCell="A10" sqref="A10:A11"/>
    </sheetView>
  </sheetViews>
  <sheetFormatPr defaultColWidth="12" defaultRowHeight="15.6" outlineLevelCol="5"/>
  <cols>
    <col min="1" max="1" width="7.125" style="1" customWidth="1"/>
    <col min="2" max="2" width="7.875" style="1" customWidth="1"/>
    <col min="3" max="3" width="21.25" style="1" customWidth="1"/>
    <col min="4" max="4" width="43" style="1" customWidth="1"/>
    <col min="5" max="5" width="30.875" style="1" customWidth="1"/>
    <col min="6" max="16384" width="12" style="1"/>
  </cols>
  <sheetData>
    <row r="1" ht="16.5" customHeight="1" spans="1:4">
      <c r="A1" s="2" t="s">
        <v>437</v>
      </c>
      <c r="B1" s="3"/>
      <c r="C1" s="3"/>
      <c r="D1" s="3"/>
    </row>
    <row r="2" ht="33.75" customHeight="1" spans="1:5">
      <c r="A2" s="79" t="s">
        <v>394</v>
      </c>
      <c r="B2" s="79"/>
      <c r="C2" s="79"/>
      <c r="D2" s="79"/>
      <c r="E2" s="79"/>
    </row>
    <row r="3" ht="14.25" customHeight="1" spans="1:5">
      <c r="A3" s="5"/>
      <c r="B3" s="5"/>
      <c r="C3" s="5"/>
      <c r="D3" s="5"/>
      <c r="E3" s="5"/>
    </row>
    <row r="4" ht="21.75" customHeight="1" spans="1:4">
      <c r="A4" s="6"/>
      <c r="B4" s="7"/>
      <c r="C4" s="8"/>
      <c r="D4" s="8"/>
    </row>
    <row r="5" ht="21.95" customHeight="1" spans="1:6">
      <c r="A5" s="9" t="s">
        <v>395</v>
      </c>
      <c r="B5" s="10"/>
      <c r="C5" s="10"/>
      <c r="D5" s="15" t="s">
        <v>438</v>
      </c>
      <c r="E5" s="15"/>
      <c r="F5" s="15"/>
    </row>
    <row r="6" ht="21.95" customHeight="1" spans="1:6">
      <c r="A6" s="12" t="s">
        <v>397</v>
      </c>
      <c r="B6" s="13"/>
      <c r="C6" s="13"/>
      <c r="D6" s="14" t="s">
        <v>398</v>
      </c>
      <c r="E6" s="14"/>
      <c r="F6" s="14"/>
    </row>
    <row r="7" ht="21.95" customHeight="1" spans="1:6">
      <c r="A7" s="17" t="s">
        <v>399</v>
      </c>
      <c r="B7" s="18"/>
      <c r="C7" s="19"/>
      <c r="D7" s="20" t="s">
        <v>400</v>
      </c>
      <c r="E7" s="14">
        <v>300</v>
      </c>
      <c r="F7" s="14"/>
    </row>
    <row r="8" ht="21.95" customHeight="1" spans="1:6">
      <c r="A8" s="21"/>
      <c r="B8" s="22"/>
      <c r="C8" s="23"/>
      <c r="D8" s="20" t="s">
        <v>401</v>
      </c>
      <c r="E8" s="14">
        <v>300</v>
      </c>
      <c r="F8" s="14"/>
    </row>
    <row r="9" ht="21.95" customHeight="1" spans="1:6">
      <c r="A9" s="24"/>
      <c r="B9" s="35"/>
      <c r="C9" s="23"/>
      <c r="D9" s="20" t="s">
        <v>402</v>
      </c>
      <c r="E9" s="80"/>
      <c r="F9" s="81"/>
    </row>
    <row r="10" ht="21.95" customHeight="1" spans="1:6">
      <c r="A10" s="15" t="s">
        <v>403</v>
      </c>
      <c r="B10" s="20" t="s">
        <v>439</v>
      </c>
      <c r="C10" s="20"/>
      <c r="D10" s="20"/>
      <c r="E10" s="20"/>
      <c r="F10" s="20"/>
    </row>
    <row r="11" ht="180" customHeight="1" spans="1:6">
      <c r="A11" s="28"/>
      <c r="B11" s="20"/>
      <c r="C11" s="20"/>
      <c r="D11" s="20"/>
      <c r="E11" s="20"/>
      <c r="F11" s="20"/>
    </row>
    <row r="12" ht="36" customHeight="1" spans="1:6">
      <c r="A12" s="14" t="s">
        <v>405</v>
      </c>
      <c r="B12" s="14" t="s">
        <v>406</v>
      </c>
      <c r="C12" s="14" t="s">
        <v>407</v>
      </c>
      <c r="D12" s="14" t="s">
        <v>408</v>
      </c>
      <c r="E12" s="14" t="s">
        <v>409</v>
      </c>
      <c r="F12" s="14" t="s">
        <v>183</v>
      </c>
    </row>
    <row r="13" ht="21.95" customHeight="1" spans="1:6">
      <c r="A13" s="14"/>
      <c r="B13" s="14" t="s">
        <v>410</v>
      </c>
      <c r="C13" s="14" t="s">
        <v>411</v>
      </c>
      <c r="D13" s="20" t="s">
        <v>412</v>
      </c>
      <c r="E13" s="83" t="s">
        <v>440</v>
      </c>
      <c r="F13" s="16"/>
    </row>
    <row r="14" ht="38" customHeight="1" spans="1:6">
      <c r="A14" s="14"/>
      <c r="B14" s="15"/>
      <c r="C14" s="14"/>
      <c r="D14" s="20" t="s">
        <v>414</v>
      </c>
      <c r="E14" s="83" t="s">
        <v>415</v>
      </c>
      <c r="F14" s="16"/>
    </row>
    <row r="15" ht="21.95" customHeight="1" spans="1:6">
      <c r="A15" s="14"/>
      <c r="B15" s="15"/>
      <c r="C15" s="14" t="s">
        <v>416</v>
      </c>
      <c r="D15" s="20" t="s">
        <v>417</v>
      </c>
      <c r="E15" s="85">
        <v>1</v>
      </c>
      <c r="F15" s="16"/>
    </row>
    <row r="16" ht="21.95" customHeight="1" spans="1:6">
      <c r="A16" s="14"/>
      <c r="B16" s="15"/>
      <c r="C16" s="14" t="s">
        <v>418</v>
      </c>
      <c r="D16" s="20" t="s">
        <v>419</v>
      </c>
      <c r="E16" s="85">
        <v>1</v>
      </c>
      <c r="F16" s="16"/>
    </row>
    <row r="17" ht="21.95" customHeight="1" spans="1:6">
      <c r="A17" s="14"/>
      <c r="B17" s="15"/>
      <c r="C17" s="14" t="s">
        <v>420</v>
      </c>
      <c r="D17" s="20" t="s">
        <v>421</v>
      </c>
      <c r="E17" s="83" t="s">
        <v>441</v>
      </c>
      <c r="F17" s="16"/>
    </row>
    <row r="18" ht="35" customHeight="1" spans="1:6">
      <c r="A18" s="14"/>
      <c r="B18" s="14" t="s">
        <v>423</v>
      </c>
      <c r="C18" s="14" t="s">
        <v>424</v>
      </c>
      <c r="D18" s="20" t="s">
        <v>425</v>
      </c>
      <c r="E18" s="83" t="s">
        <v>28</v>
      </c>
      <c r="F18" s="16"/>
    </row>
    <row r="19" ht="21.95" customHeight="1" spans="1:6">
      <c r="A19" s="14"/>
      <c r="B19" s="15"/>
      <c r="C19" s="14" t="s">
        <v>426</v>
      </c>
      <c r="D19" s="20" t="s">
        <v>427</v>
      </c>
      <c r="E19" s="83" t="s">
        <v>28</v>
      </c>
      <c r="F19" s="16"/>
    </row>
    <row r="20" ht="21.95" customHeight="1" spans="1:6">
      <c r="A20" s="14"/>
      <c r="B20" s="15"/>
      <c r="C20" s="14" t="s">
        <v>428</v>
      </c>
      <c r="D20" s="20" t="s">
        <v>429</v>
      </c>
      <c r="E20" s="83" t="s">
        <v>28</v>
      </c>
      <c r="F20" s="16"/>
    </row>
    <row r="21" ht="21.95" customHeight="1" spans="1:6">
      <c r="A21" s="14"/>
      <c r="B21" s="15"/>
      <c r="C21" s="14" t="s">
        <v>430</v>
      </c>
      <c r="D21" s="20" t="s">
        <v>431</v>
      </c>
      <c r="E21" s="83" t="s">
        <v>28</v>
      </c>
      <c r="F21" s="16"/>
    </row>
    <row r="22" ht="49" customHeight="1" spans="1:6">
      <c r="A22" s="14"/>
      <c r="B22" s="14" t="s">
        <v>432</v>
      </c>
      <c r="C22" s="14" t="s">
        <v>433</v>
      </c>
      <c r="D22" s="20" t="s">
        <v>434</v>
      </c>
      <c r="E22" s="83" t="s">
        <v>435</v>
      </c>
      <c r="F22" s="15"/>
    </row>
    <row r="23" ht="27" customHeight="1" spans="1:6">
      <c r="A23" s="86" t="s">
        <v>436</v>
      </c>
      <c r="B23" s="86"/>
      <c r="C23" s="86"/>
      <c r="D23" s="86"/>
      <c r="E23" s="86"/>
      <c r="F23" s="86"/>
    </row>
  </sheetData>
  <mergeCells count="16">
    <mergeCell ref="A2:E2"/>
    <mergeCell ref="A3:E3"/>
    <mergeCell ref="A5:C5"/>
    <mergeCell ref="D5:F5"/>
    <mergeCell ref="A6:C6"/>
    <mergeCell ref="D6:F6"/>
    <mergeCell ref="E7:F7"/>
    <mergeCell ref="E8:F8"/>
    <mergeCell ref="A23:F23"/>
    <mergeCell ref="A10:A11"/>
    <mergeCell ref="A12:A22"/>
    <mergeCell ref="B13:B17"/>
    <mergeCell ref="B18:B21"/>
    <mergeCell ref="C13:C14"/>
    <mergeCell ref="A7:C9"/>
    <mergeCell ref="B10:F11"/>
  </mergeCells>
  <printOptions horizontalCentered="1"/>
  <pageMargins left="0.469444444444444" right="0.469444444444444" top="0.389583333333333" bottom="0.389583333333333" header="0.349305555555556" footer="0.2"/>
  <pageSetup paperSize="9" scale="94" orientation="portrait"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view="pageBreakPreview" zoomScaleNormal="100" workbookViewId="0">
      <selection activeCell="A10" sqref="A10:A11"/>
    </sheetView>
  </sheetViews>
  <sheetFormatPr defaultColWidth="12" defaultRowHeight="15.6" outlineLevelCol="5"/>
  <cols>
    <col min="1" max="1" width="7.125" style="1" customWidth="1"/>
    <col min="2" max="2" width="7.875" style="1" customWidth="1"/>
    <col min="3" max="3" width="21.25" style="1" customWidth="1"/>
    <col min="4" max="4" width="43" style="1" customWidth="1"/>
    <col min="5" max="5" width="30.875" style="1" customWidth="1"/>
    <col min="6" max="16384" width="12" style="1"/>
  </cols>
  <sheetData>
    <row r="1" ht="16.5" customHeight="1" spans="1:4">
      <c r="A1" s="2" t="s">
        <v>442</v>
      </c>
      <c r="B1" s="3"/>
      <c r="C1" s="3"/>
      <c r="D1" s="3"/>
    </row>
    <row r="2" ht="33.75" customHeight="1" spans="1:5">
      <c r="A2" s="79" t="s">
        <v>394</v>
      </c>
      <c r="B2" s="79"/>
      <c r="C2" s="79"/>
      <c r="D2" s="79"/>
      <c r="E2" s="79"/>
    </row>
    <row r="3" ht="14.25" customHeight="1" spans="1:5">
      <c r="A3" s="5"/>
      <c r="B3" s="5"/>
      <c r="C3" s="5"/>
      <c r="D3" s="5"/>
      <c r="E3" s="5"/>
    </row>
    <row r="4" ht="21.75" customHeight="1" spans="1:4">
      <c r="A4" s="6"/>
      <c r="B4" s="7"/>
      <c r="C4" s="8"/>
      <c r="D4" s="8"/>
    </row>
    <row r="5" ht="21.95" customHeight="1" spans="1:6">
      <c r="A5" s="9" t="s">
        <v>395</v>
      </c>
      <c r="B5" s="10"/>
      <c r="C5" s="10"/>
      <c r="D5" s="15" t="s">
        <v>443</v>
      </c>
      <c r="E5" s="15"/>
      <c r="F5" s="15"/>
    </row>
    <row r="6" ht="21.95" customHeight="1" spans="1:6">
      <c r="A6" s="12" t="s">
        <v>397</v>
      </c>
      <c r="B6" s="13"/>
      <c r="C6" s="13"/>
      <c r="D6" s="14" t="s">
        <v>398</v>
      </c>
      <c r="E6" s="14"/>
      <c r="F6" s="14"/>
    </row>
    <row r="7" ht="21.95" customHeight="1" spans="1:6">
      <c r="A7" s="17" t="s">
        <v>399</v>
      </c>
      <c r="B7" s="18"/>
      <c r="C7" s="19"/>
      <c r="D7" s="20" t="s">
        <v>400</v>
      </c>
      <c r="E7" s="14">
        <v>300</v>
      </c>
      <c r="F7" s="14"/>
    </row>
    <row r="8" ht="21.95" customHeight="1" spans="1:6">
      <c r="A8" s="21"/>
      <c r="B8" s="22"/>
      <c r="C8" s="23"/>
      <c r="D8" s="20" t="s">
        <v>401</v>
      </c>
      <c r="E8" s="14">
        <v>300</v>
      </c>
      <c r="F8" s="14"/>
    </row>
    <row r="9" ht="21.95" customHeight="1" spans="1:6">
      <c r="A9" s="24"/>
      <c r="B9" s="35"/>
      <c r="C9" s="23"/>
      <c r="D9" s="20" t="s">
        <v>402</v>
      </c>
      <c r="E9" s="80"/>
      <c r="F9" s="81"/>
    </row>
    <row r="10" ht="21.95" customHeight="1" spans="1:6">
      <c r="A10" s="15" t="s">
        <v>403</v>
      </c>
      <c r="B10" s="20" t="s">
        <v>444</v>
      </c>
      <c r="C10" s="20"/>
      <c r="D10" s="20"/>
      <c r="E10" s="20"/>
      <c r="F10" s="20"/>
    </row>
    <row r="11" ht="37" customHeight="1" spans="1:6">
      <c r="A11" s="28"/>
      <c r="B11" s="20"/>
      <c r="C11" s="20"/>
      <c r="D11" s="20"/>
      <c r="E11" s="20"/>
      <c r="F11" s="20"/>
    </row>
    <row r="12" ht="36" customHeight="1" spans="1:6">
      <c r="A12" s="14" t="s">
        <v>405</v>
      </c>
      <c r="B12" s="14" t="s">
        <v>406</v>
      </c>
      <c r="C12" s="14" t="s">
        <v>407</v>
      </c>
      <c r="D12" s="14" t="s">
        <v>408</v>
      </c>
      <c r="E12" s="14" t="s">
        <v>409</v>
      </c>
      <c r="F12" s="14" t="s">
        <v>183</v>
      </c>
    </row>
    <row r="13" ht="36" customHeight="1" spans="1:6">
      <c r="A13" s="14"/>
      <c r="B13" s="14" t="s">
        <v>410</v>
      </c>
      <c r="C13" s="14" t="s">
        <v>411</v>
      </c>
      <c r="D13" s="20" t="s">
        <v>445</v>
      </c>
      <c r="E13" s="83" t="s">
        <v>446</v>
      </c>
      <c r="F13" s="16"/>
    </row>
    <row r="14" ht="38" customHeight="1" spans="1:6">
      <c r="A14" s="14"/>
      <c r="B14" s="15"/>
      <c r="C14" s="14"/>
      <c r="D14" s="20" t="s">
        <v>447</v>
      </c>
      <c r="E14" s="85">
        <v>1</v>
      </c>
      <c r="F14" s="16"/>
    </row>
    <row r="15" ht="21.95" customHeight="1" spans="1:6">
      <c r="A15" s="14"/>
      <c r="B15" s="15"/>
      <c r="C15" s="82" t="s">
        <v>416</v>
      </c>
      <c r="D15" s="20" t="s">
        <v>448</v>
      </c>
      <c r="E15" s="85" t="s">
        <v>449</v>
      </c>
      <c r="F15" s="16"/>
    </row>
    <row r="16" ht="21.95" customHeight="1" spans="1:6">
      <c r="A16" s="14"/>
      <c r="B16" s="15"/>
      <c r="C16" s="87"/>
      <c r="D16" s="20" t="s">
        <v>450</v>
      </c>
      <c r="E16" s="85" t="s">
        <v>449</v>
      </c>
      <c r="F16" s="16"/>
    </row>
    <row r="17" ht="21.95" customHeight="1" spans="1:6">
      <c r="A17" s="14"/>
      <c r="B17" s="15"/>
      <c r="C17" s="14" t="s">
        <v>418</v>
      </c>
      <c r="D17" s="20" t="s">
        <v>451</v>
      </c>
      <c r="E17" s="85">
        <v>1</v>
      </c>
      <c r="F17" s="16"/>
    </row>
    <row r="18" ht="21.95" customHeight="1" spans="1:6">
      <c r="A18" s="14"/>
      <c r="B18" s="15"/>
      <c r="C18" s="14" t="s">
        <v>420</v>
      </c>
      <c r="D18" s="20" t="s">
        <v>421</v>
      </c>
      <c r="E18" s="83" t="s">
        <v>441</v>
      </c>
      <c r="F18" s="16"/>
    </row>
    <row r="19" ht="22" customHeight="1" spans="1:6">
      <c r="A19" s="14"/>
      <c r="B19" s="14" t="s">
        <v>423</v>
      </c>
      <c r="C19" s="82" t="s">
        <v>424</v>
      </c>
      <c r="D19" s="20" t="s">
        <v>452</v>
      </c>
      <c r="E19" s="83" t="s">
        <v>453</v>
      </c>
      <c r="F19" s="16"/>
    </row>
    <row r="20" ht="22" customHeight="1" spans="1:6">
      <c r="A20" s="14"/>
      <c r="B20" s="14"/>
      <c r="C20" s="87"/>
      <c r="D20" s="20" t="s">
        <v>454</v>
      </c>
      <c r="E20" s="83" t="s">
        <v>453</v>
      </c>
      <c r="F20" s="16"/>
    </row>
    <row r="21" ht="21.95" customHeight="1" spans="1:6">
      <c r="A21" s="14"/>
      <c r="B21" s="15"/>
      <c r="C21" s="14" t="s">
        <v>426</v>
      </c>
      <c r="D21" s="20" t="s">
        <v>455</v>
      </c>
      <c r="E21" s="83" t="s">
        <v>453</v>
      </c>
      <c r="F21" s="16"/>
    </row>
    <row r="22" ht="21.95" customHeight="1" spans="1:6">
      <c r="A22" s="14"/>
      <c r="B22" s="15"/>
      <c r="C22" s="14" t="s">
        <v>430</v>
      </c>
      <c r="D22" s="20" t="s">
        <v>456</v>
      </c>
      <c r="E22" s="83" t="s">
        <v>457</v>
      </c>
      <c r="F22" s="16"/>
    </row>
    <row r="23" ht="25" customHeight="1" spans="1:6">
      <c r="A23" s="14"/>
      <c r="B23" s="82" t="s">
        <v>432</v>
      </c>
      <c r="C23" s="82" t="s">
        <v>433</v>
      </c>
      <c r="D23" s="20" t="s">
        <v>458</v>
      </c>
      <c r="E23" s="85" t="s">
        <v>435</v>
      </c>
      <c r="F23" s="16"/>
    </row>
    <row r="24" ht="25" customHeight="1" spans="1:6">
      <c r="A24" s="14"/>
      <c r="B24" s="87"/>
      <c r="C24" s="87"/>
      <c r="D24" s="20" t="s">
        <v>459</v>
      </c>
      <c r="E24" s="85" t="s">
        <v>460</v>
      </c>
      <c r="F24" s="15"/>
    </row>
    <row r="25" ht="27" customHeight="1" spans="1:6">
      <c r="A25" s="86" t="s">
        <v>436</v>
      </c>
      <c r="B25" s="86"/>
      <c r="C25" s="86"/>
      <c r="D25" s="86"/>
      <c r="E25" s="86"/>
      <c r="F25" s="86"/>
    </row>
  </sheetData>
  <mergeCells count="20">
    <mergeCell ref="A2:E2"/>
    <mergeCell ref="A3:E3"/>
    <mergeCell ref="A5:C5"/>
    <mergeCell ref="D5:F5"/>
    <mergeCell ref="A6:C6"/>
    <mergeCell ref="D6:F6"/>
    <mergeCell ref="E7:F7"/>
    <mergeCell ref="E8:F8"/>
    <mergeCell ref="A25:F25"/>
    <mergeCell ref="A10:A11"/>
    <mergeCell ref="A12:A24"/>
    <mergeCell ref="B13:B18"/>
    <mergeCell ref="B19:B22"/>
    <mergeCell ref="B23:B24"/>
    <mergeCell ref="C13:C14"/>
    <mergeCell ref="C15:C16"/>
    <mergeCell ref="C19:C20"/>
    <mergeCell ref="C23:C24"/>
    <mergeCell ref="A7:C9"/>
    <mergeCell ref="B10:F11"/>
  </mergeCells>
  <printOptions horizontalCentered="1"/>
  <pageMargins left="0.469444444444444" right="0.469444444444444" top="0.389583333333333" bottom="0.389583333333333" header="0.349305555555556" footer="0.2"/>
  <pageSetup paperSize="9" scale="94" orientation="portrait" vertic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view="pageBreakPreview" zoomScaleNormal="100" workbookViewId="0">
      <selection activeCell="A10" sqref="A10:A11"/>
    </sheetView>
  </sheetViews>
  <sheetFormatPr defaultColWidth="12" defaultRowHeight="15.6" outlineLevelCol="5"/>
  <cols>
    <col min="1" max="1" width="7.125" style="1" customWidth="1"/>
    <col min="2" max="2" width="7.875" style="1" customWidth="1"/>
    <col min="3" max="3" width="21.25" style="1" customWidth="1"/>
    <col min="4" max="4" width="43" style="1" customWidth="1"/>
    <col min="5" max="5" width="30.875" style="1" customWidth="1"/>
    <col min="6" max="16384" width="12" style="1"/>
  </cols>
  <sheetData>
    <row r="1" ht="16.5" customHeight="1" spans="1:4">
      <c r="A1" s="2" t="s">
        <v>461</v>
      </c>
      <c r="B1" s="3"/>
      <c r="C1" s="3"/>
      <c r="D1" s="3"/>
    </row>
    <row r="2" ht="33.75" customHeight="1" spans="1:5">
      <c r="A2" s="79" t="s">
        <v>394</v>
      </c>
      <c r="B2" s="79"/>
      <c r="C2" s="79"/>
      <c r="D2" s="79"/>
      <c r="E2" s="79"/>
    </row>
    <row r="3" ht="14.25" customHeight="1" spans="1:5">
      <c r="A3" s="5"/>
      <c r="B3" s="5"/>
      <c r="C3" s="5"/>
      <c r="D3" s="5"/>
      <c r="E3" s="5"/>
    </row>
    <row r="4" ht="21.75" customHeight="1" spans="1:4">
      <c r="A4" s="6"/>
      <c r="B4" s="7"/>
      <c r="C4" s="8"/>
      <c r="D4" s="8"/>
    </row>
    <row r="5" ht="21.95" customHeight="1" spans="1:6">
      <c r="A5" s="9" t="s">
        <v>395</v>
      </c>
      <c r="B5" s="10"/>
      <c r="C5" s="10"/>
      <c r="D5" s="15" t="s">
        <v>462</v>
      </c>
      <c r="E5" s="15"/>
      <c r="F5" s="15"/>
    </row>
    <row r="6" ht="21.95" customHeight="1" spans="1:6">
      <c r="A6" s="12" t="s">
        <v>397</v>
      </c>
      <c r="B6" s="13"/>
      <c r="C6" s="13"/>
      <c r="D6" s="14" t="s">
        <v>398</v>
      </c>
      <c r="E6" s="14"/>
      <c r="F6" s="14"/>
    </row>
    <row r="7" ht="21.95" customHeight="1" spans="1:6">
      <c r="A7" s="17" t="s">
        <v>399</v>
      </c>
      <c r="B7" s="18"/>
      <c r="C7" s="19"/>
      <c r="D7" s="20" t="s">
        <v>400</v>
      </c>
      <c r="E7" s="14">
        <v>10</v>
      </c>
      <c r="F7" s="14"/>
    </row>
    <row r="8" ht="21.95" customHeight="1" spans="1:6">
      <c r="A8" s="21"/>
      <c r="B8" s="22"/>
      <c r="C8" s="23"/>
      <c r="D8" s="20" t="s">
        <v>401</v>
      </c>
      <c r="E8" s="14">
        <v>10</v>
      </c>
      <c r="F8" s="14"/>
    </row>
    <row r="9" ht="21.95" customHeight="1" spans="1:6">
      <c r="A9" s="24"/>
      <c r="B9" s="35"/>
      <c r="C9" s="23"/>
      <c r="D9" s="20" t="s">
        <v>402</v>
      </c>
      <c r="E9" s="80"/>
      <c r="F9" s="81"/>
    </row>
    <row r="10" ht="21.95" customHeight="1" spans="1:6">
      <c r="A10" s="15" t="s">
        <v>403</v>
      </c>
      <c r="B10" s="20" t="s">
        <v>463</v>
      </c>
      <c r="C10" s="20"/>
      <c r="D10" s="20"/>
      <c r="E10" s="20"/>
      <c r="F10" s="20"/>
    </row>
    <row r="11" ht="54" customHeight="1" spans="1:6">
      <c r="A11" s="28"/>
      <c r="B11" s="20"/>
      <c r="C11" s="20"/>
      <c r="D11" s="20"/>
      <c r="E11" s="20"/>
      <c r="F11" s="20"/>
    </row>
    <row r="12" ht="36" customHeight="1" spans="1:6">
      <c r="A12" s="14" t="s">
        <v>405</v>
      </c>
      <c r="B12" s="14" t="s">
        <v>406</v>
      </c>
      <c r="C12" s="14" t="s">
        <v>407</v>
      </c>
      <c r="D12" s="14" t="s">
        <v>408</v>
      </c>
      <c r="E12" s="14" t="s">
        <v>409</v>
      </c>
      <c r="F12" s="14" t="s">
        <v>183</v>
      </c>
    </row>
    <row r="13" ht="22" customHeight="1" spans="1:6">
      <c r="A13" s="14"/>
      <c r="B13" s="15" t="s">
        <v>410</v>
      </c>
      <c r="C13" s="14" t="s">
        <v>411</v>
      </c>
      <c r="D13" s="20" t="s">
        <v>464</v>
      </c>
      <c r="E13" s="83" t="s">
        <v>465</v>
      </c>
      <c r="F13" s="16"/>
    </row>
    <row r="14" ht="21.95" customHeight="1" spans="1:6">
      <c r="A14" s="14"/>
      <c r="B14" s="15"/>
      <c r="C14" s="14" t="s">
        <v>416</v>
      </c>
      <c r="D14" s="20" t="s">
        <v>466</v>
      </c>
      <c r="E14" s="85" t="s">
        <v>467</v>
      </c>
      <c r="F14" s="16"/>
    </row>
    <row r="15" ht="21.95" customHeight="1" spans="1:6">
      <c r="A15" s="14"/>
      <c r="B15" s="15"/>
      <c r="C15" s="14" t="s">
        <v>418</v>
      </c>
      <c r="D15" s="20" t="s">
        <v>468</v>
      </c>
      <c r="E15" s="85" t="s">
        <v>469</v>
      </c>
      <c r="F15" s="16"/>
    </row>
    <row r="16" ht="21.95" customHeight="1" spans="1:6">
      <c r="A16" s="14"/>
      <c r="B16" s="15"/>
      <c r="C16" s="14" t="s">
        <v>420</v>
      </c>
      <c r="D16" s="20" t="s">
        <v>421</v>
      </c>
      <c r="E16" s="83" t="s">
        <v>470</v>
      </c>
      <c r="F16" s="16"/>
    </row>
    <row r="17" ht="34" customHeight="1" spans="1:6">
      <c r="A17" s="14"/>
      <c r="B17" s="15" t="s">
        <v>423</v>
      </c>
      <c r="C17" s="14" t="s">
        <v>426</v>
      </c>
      <c r="D17" s="20" t="s">
        <v>471</v>
      </c>
      <c r="E17" s="83" t="s">
        <v>472</v>
      </c>
      <c r="F17" s="16"/>
    </row>
    <row r="18" ht="49" customHeight="1" spans="1:6">
      <c r="A18" s="14"/>
      <c r="B18" s="14" t="s">
        <v>432</v>
      </c>
      <c r="C18" s="14" t="s">
        <v>433</v>
      </c>
      <c r="D18" s="20" t="s">
        <v>434</v>
      </c>
      <c r="E18" s="83" t="s">
        <v>467</v>
      </c>
      <c r="F18" s="15"/>
    </row>
    <row r="19" ht="27" customHeight="1" spans="1:6">
      <c r="A19" s="86" t="s">
        <v>436</v>
      </c>
      <c r="B19" s="86"/>
      <c r="C19" s="86"/>
      <c r="D19" s="86"/>
      <c r="E19" s="86"/>
      <c r="F19" s="86"/>
    </row>
  </sheetData>
  <mergeCells count="14">
    <mergeCell ref="A2:E2"/>
    <mergeCell ref="A3:E3"/>
    <mergeCell ref="A5:C5"/>
    <mergeCell ref="D5:F5"/>
    <mergeCell ref="A6:C6"/>
    <mergeCell ref="D6:F6"/>
    <mergeCell ref="E7:F7"/>
    <mergeCell ref="E8:F8"/>
    <mergeCell ref="A19:F19"/>
    <mergeCell ref="A10:A11"/>
    <mergeCell ref="A12:A18"/>
    <mergeCell ref="B13:B16"/>
    <mergeCell ref="A7:C9"/>
    <mergeCell ref="B10:F11"/>
  </mergeCells>
  <printOptions horizontalCentered="1"/>
  <pageMargins left="0.469444444444444" right="0.469444444444444" top="0.389583333333333" bottom="0.389583333333333" header="0.349305555555556" footer="0.2"/>
  <pageSetup paperSize="9" scale="94"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view="pageBreakPreview" zoomScale="85" zoomScaleNormal="100" topLeftCell="B8" workbookViewId="0">
      <selection activeCell="O17" sqref="O17"/>
    </sheetView>
  </sheetViews>
  <sheetFormatPr defaultColWidth="9.33333333333333" defaultRowHeight="10.8"/>
  <cols>
    <col min="1" max="1" width="19.3333333333333" customWidth="1"/>
    <col min="10" max="10" width="31.3333333333333" customWidth="1"/>
    <col min="11" max="11" width="14.3333333333333" customWidth="1"/>
    <col min="12" max="12" width="84.8333333333333" customWidth="1"/>
  </cols>
  <sheetData>
    <row r="1" ht="22.2" spans="1:12">
      <c r="A1" s="211" t="s">
        <v>4</v>
      </c>
      <c r="B1" s="211"/>
      <c r="C1" s="211"/>
      <c r="D1" s="211"/>
      <c r="E1" s="211"/>
      <c r="F1" s="211"/>
      <c r="G1" s="211"/>
      <c r="H1" s="211"/>
      <c r="I1" s="211"/>
      <c r="J1" s="211"/>
      <c r="K1" s="211"/>
      <c r="L1" s="211"/>
    </row>
    <row r="3" ht="24" customHeight="1" spans="1:12">
      <c r="A3" s="212" t="s">
        <v>5</v>
      </c>
      <c r="B3" s="212" t="s">
        <v>6</v>
      </c>
      <c r="C3" s="212"/>
      <c r="D3" s="212"/>
      <c r="E3" s="212"/>
      <c r="F3" s="212"/>
      <c r="G3" s="212"/>
      <c r="H3" s="212"/>
      <c r="I3" s="212"/>
      <c r="J3" s="212"/>
      <c r="K3" s="215" t="s">
        <v>7</v>
      </c>
      <c r="L3" s="215" t="s">
        <v>8</v>
      </c>
    </row>
    <row r="4" s="210" customFormat="1" ht="25" customHeight="1" spans="1:12">
      <c r="A4" s="213" t="s">
        <v>9</v>
      </c>
      <c r="B4" s="214" t="s">
        <v>10</v>
      </c>
      <c r="C4" s="214"/>
      <c r="D4" s="214"/>
      <c r="E4" s="214"/>
      <c r="F4" s="214"/>
      <c r="G4" s="214"/>
      <c r="H4" s="214"/>
      <c r="I4" s="214"/>
      <c r="J4" s="214"/>
      <c r="K4" s="213" t="s">
        <v>11</v>
      </c>
      <c r="L4" s="218"/>
    </row>
    <row r="5" s="210" customFormat="1" ht="25" customHeight="1" spans="1:12">
      <c r="A5" s="215" t="s">
        <v>12</v>
      </c>
      <c r="B5" s="216" t="s">
        <v>13</v>
      </c>
      <c r="C5" s="216"/>
      <c r="D5" s="216"/>
      <c r="E5" s="216"/>
      <c r="F5" s="216"/>
      <c r="G5" s="216"/>
      <c r="H5" s="216"/>
      <c r="I5" s="216"/>
      <c r="J5" s="216"/>
      <c r="K5" s="213" t="s">
        <v>11</v>
      </c>
      <c r="L5" s="218"/>
    </row>
    <row r="6" s="210" customFormat="1" ht="25" customHeight="1" spans="1:12">
      <c r="A6" s="215" t="s">
        <v>14</v>
      </c>
      <c r="B6" s="216" t="s">
        <v>15</v>
      </c>
      <c r="C6" s="216"/>
      <c r="D6" s="216"/>
      <c r="E6" s="216"/>
      <c r="F6" s="216"/>
      <c r="G6" s="216"/>
      <c r="H6" s="216"/>
      <c r="I6" s="216"/>
      <c r="J6" s="216"/>
      <c r="K6" s="213" t="s">
        <v>11</v>
      </c>
      <c r="L6" s="218"/>
    </row>
    <row r="7" s="210" customFormat="1" ht="25" customHeight="1" spans="1:12">
      <c r="A7" s="215" t="s">
        <v>16</v>
      </c>
      <c r="B7" s="216" t="s">
        <v>17</v>
      </c>
      <c r="C7" s="216"/>
      <c r="D7" s="216"/>
      <c r="E7" s="216"/>
      <c r="F7" s="216"/>
      <c r="G7" s="216"/>
      <c r="H7" s="216"/>
      <c r="I7" s="216"/>
      <c r="J7" s="216"/>
      <c r="K7" s="213" t="s">
        <v>11</v>
      </c>
      <c r="L7" s="218"/>
    </row>
    <row r="8" s="210" customFormat="1" ht="25" customHeight="1" spans="1:12">
      <c r="A8" s="215" t="s">
        <v>18</v>
      </c>
      <c r="B8" s="216" t="s">
        <v>19</v>
      </c>
      <c r="C8" s="216"/>
      <c r="D8" s="216"/>
      <c r="E8" s="216"/>
      <c r="F8" s="216"/>
      <c r="G8" s="216"/>
      <c r="H8" s="216"/>
      <c r="I8" s="216"/>
      <c r="J8" s="216"/>
      <c r="K8" s="213" t="s">
        <v>11</v>
      </c>
      <c r="L8" s="218"/>
    </row>
    <row r="9" s="210" customFormat="1" ht="25" customHeight="1" spans="1:12">
      <c r="A9" s="215" t="s">
        <v>20</v>
      </c>
      <c r="B9" s="216" t="s">
        <v>21</v>
      </c>
      <c r="C9" s="216"/>
      <c r="D9" s="216"/>
      <c r="E9" s="216"/>
      <c r="F9" s="216"/>
      <c r="G9" s="216"/>
      <c r="H9" s="216"/>
      <c r="I9" s="216"/>
      <c r="J9" s="216"/>
      <c r="K9" s="213" t="s">
        <v>11</v>
      </c>
      <c r="L9" s="218"/>
    </row>
    <row r="10" s="210" customFormat="1" ht="25" customHeight="1" spans="1:12">
      <c r="A10" s="215" t="s">
        <v>22</v>
      </c>
      <c r="B10" s="216" t="s">
        <v>23</v>
      </c>
      <c r="C10" s="216"/>
      <c r="D10" s="216"/>
      <c r="E10" s="216"/>
      <c r="F10" s="216"/>
      <c r="G10" s="216"/>
      <c r="H10" s="216"/>
      <c r="I10" s="216"/>
      <c r="J10" s="216"/>
      <c r="K10" s="213" t="s">
        <v>11</v>
      </c>
      <c r="L10" s="218"/>
    </row>
    <row r="11" s="210" customFormat="1" ht="25" customHeight="1" spans="1:12">
      <c r="A11" s="215" t="s">
        <v>24</v>
      </c>
      <c r="B11" s="216" t="s">
        <v>25</v>
      </c>
      <c r="C11" s="216"/>
      <c r="D11" s="216"/>
      <c r="E11" s="216"/>
      <c r="F11" s="216"/>
      <c r="G11" s="216"/>
      <c r="H11" s="216"/>
      <c r="I11" s="216"/>
      <c r="J11" s="216"/>
      <c r="K11" s="213" t="s">
        <v>11</v>
      </c>
      <c r="L11" s="218"/>
    </row>
    <row r="12" s="210" customFormat="1" ht="25" customHeight="1" spans="1:12">
      <c r="A12" s="215" t="s">
        <v>26</v>
      </c>
      <c r="B12" s="216" t="s">
        <v>27</v>
      </c>
      <c r="C12" s="216"/>
      <c r="D12" s="216"/>
      <c r="E12" s="216"/>
      <c r="F12" s="216"/>
      <c r="G12" s="216"/>
      <c r="H12" s="216"/>
      <c r="I12" s="216"/>
      <c r="J12" s="216"/>
      <c r="K12" s="213" t="s">
        <v>28</v>
      </c>
      <c r="L12" s="218" t="s">
        <v>29</v>
      </c>
    </row>
    <row r="13" s="210" customFormat="1" ht="25" customHeight="1" spans="1:12">
      <c r="A13" s="215" t="s">
        <v>30</v>
      </c>
      <c r="B13" s="216" t="s">
        <v>31</v>
      </c>
      <c r="C13" s="216"/>
      <c r="D13" s="216"/>
      <c r="E13" s="216"/>
      <c r="F13" s="216"/>
      <c r="G13" s="216"/>
      <c r="H13" s="216"/>
      <c r="I13" s="216"/>
      <c r="J13" s="216"/>
      <c r="K13" s="213" t="s">
        <v>11</v>
      </c>
      <c r="L13" s="218"/>
    </row>
    <row r="14" s="210" customFormat="1" ht="25" customHeight="1" spans="1:12">
      <c r="A14" s="215" t="s">
        <v>32</v>
      </c>
      <c r="B14" s="216" t="s">
        <v>33</v>
      </c>
      <c r="C14" s="216"/>
      <c r="D14" s="216"/>
      <c r="E14" s="216"/>
      <c r="F14" s="216"/>
      <c r="G14" s="216"/>
      <c r="H14" s="216"/>
      <c r="I14" s="216"/>
      <c r="J14" s="216"/>
      <c r="K14" s="213" t="s">
        <v>28</v>
      </c>
      <c r="L14" s="218" t="s">
        <v>34</v>
      </c>
    </row>
    <row r="15" s="210" customFormat="1" ht="25" customHeight="1" spans="1:12">
      <c r="A15" s="215" t="s">
        <v>35</v>
      </c>
      <c r="B15" s="216" t="s">
        <v>36</v>
      </c>
      <c r="C15" s="216"/>
      <c r="D15" s="216"/>
      <c r="E15" s="216"/>
      <c r="F15" s="216"/>
      <c r="G15" s="216"/>
      <c r="H15" s="216"/>
      <c r="I15" s="216"/>
      <c r="J15" s="216"/>
      <c r="K15" s="213" t="s">
        <v>28</v>
      </c>
      <c r="L15" s="218" t="s">
        <v>37</v>
      </c>
    </row>
    <row r="16" ht="25" customHeight="1" spans="1:12">
      <c r="A16" s="215" t="s">
        <v>38</v>
      </c>
      <c r="B16" s="217" t="s">
        <v>39</v>
      </c>
      <c r="C16" s="217"/>
      <c r="D16" s="217"/>
      <c r="E16" s="217"/>
      <c r="F16" s="217"/>
      <c r="G16" s="217"/>
      <c r="H16" s="217"/>
      <c r="I16" s="217"/>
      <c r="J16" s="217"/>
      <c r="K16" s="213" t="s">
        <v>11</v>
      </c>
      <c r="L16" s="218"/>
    </row>
    <row r="17" ht="25" customHeight="1" spans="1:12">
      <c r="A17" s="215" t="s">
        <v>40</v>
      </c>
      <c r="B17" s="216" t="s">
        <v>41</v>
      </c>
      <c r="C17" s="216"/>
      <c r="D17" s="216"/>
      <c r="E17" s="216"/>
      <c r="F17" s="216"/>
      <c r="G17" s="216"/>
      <c r="H17" s="216"/>
      <c r="I17" s="216"/>
      <c r="J17" s="216"/>
      <c r="K17" s="213" t="s">
        <v>28</v>
      </c>
      <c r="L17" s="218"/>
    </row>
    <row r="18" ht="25" customHeight="1" spans="1:12">
      <c r="A18" s="215" t="s">
        <v>42</v>
      </c>
      <c r="B18" s="216" t="s">
        <v>43</v>
      </c>
      <c r="C18" s="216"/>
      <c r="D18" s="216"/>
      <c r="E18" s="216"/>
      <c r="F18" s="216"/>
      <c r="G18" s="216"/>
      <c r="H18" s="216"/>
      <c r="I18" s="216"/>
      <c r="J18" s="216"/>
      <c r="K18" s="213" t="s">
        <v>11</v>
      </c>
      <c r="L18" s="218"/>
    </row>
    <row r="19" ht="25" customHeight="1" spans="1:12">
      <c r="A19" s="215" t="s">
        <v>44</v>
      </c>
      <c r="B19" s="216" t="s">
        <v>45</v>
      </c>
      <c r="C19" s="216"/>
      <c r="D19" s="216"/>
      <c r="E19" s="216"/>
      <c r="F19" s="216"/>
      <c r="G19" s="216"/>
      <c r="H19" s="216"/>
      <c r="I19" s="216"/>
      <c r="J19" s="216"/>
      <c r="K19" s="213" t="s">
        <v>28</v>
      </c>
      <c r="L19" s="218" t="s">
        <v>46</v>
      </c>
    </row>
    <row r="21" spans="1:1">
      <c r="A21" t="s">
        <v>47</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1" fitToHeight="0" orientation="landscape" horizontalDpi="600"/>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view="pageBreakPreview" zoomScaleNormal="100" workbookViewId="0">
      <selection activeCell="A10" sqref="A10:A11"/>
    </sheetView>
  </sheetViews>
  <sheetFormatPr defaultColWidth="12" defaultRowHeight="15.6" outlineLevelCol="5"/>
  <cols>
    <col min="1" max="1" width="7.125" style="1" customWidth="1"/>
    <col min="2" max="2" width="7.875" style="1" customWidth="1"/>
    <col min="3" max="3" width="21.25" style="1" customWidth="1"/>
    <col min="4" max="4" width="43" style="1" customWidth="1"/>
    <col min="5" max="5" width="30.875" style="1" customWidth="1"/>
    <col min="6" max="16384" width="12" style="1"/>
  </cols>
  <sheetData>
    <row r="1" ht="16.5" customHeight="1" spans="1:4">
      <c r="A1" s="2" t="s">
        <v>473</v>
      </c>
      <c r="B1" s="3"/>
      <c r="C1" s="3"/>
      <c r="D1" s="3"/>
    </row>
    <row r="2" ht="33.75" customHeight="1" spans="1:5">
      <c r="A2" s="79" t="s">
        <v>394</v>
      </c>
      <c r="B2" s="79"/>
      <c r="C2" s="79"/>
      <c r="D2" s="79"/>
      <c r="E2" s="79"/>
    </row>
    <row r="3" ht="14.25" customHeight="1" spans="1:5">
      <c r="A3" s="5"/>
      <c r="B3" s="5"/>
      <c r="C3" s="5"/>
      <c r="D3" s="5"/>
      <c r="E3" s="5"/>
    </row>
    <row r="4" ht="21.75" customHeight="1" spans="1:4">
      <c r="A4" s="6"/>
      <c r="B4" s="7"/>
      <c r="C4" s="8"/>
      <c r="D4" s="8"/>
    </row>
    <row r="5" ht="21.95" customHeight="1" spans="1:6">
      <c r="A5" s="9" t="s">
        <v>395</v>
      </c>
      <c r="B5" s="10"/>
      <c r="C5" s="10"/>
      <c r="D5" s="15" t="s">
        <v>474</v>
      </c>
      <c r="E5" s="15"/>
      <c r="F5" s="15"/>
    </row>
    <row r="6" ht="21.95" customHeight="1" spans="1:6">
      <c r="A6" s="12" t="s">
        <v>397</v>
      </c>
      <c r="B6" s="13"/>
      <c r="C6" s="13"/>
      <c r="D6" s="14" t="s">
        <v>398</v>
      </c>
      <c r="E6" s="14"/>
      <c r="F6" s="14"/>
    </row>
    <row r="7" ht="21.95" customHeight="1" spans="1:6">
      <c r="A7" s="17" t="s">
        <v>399</v>
      </c>
      <c r="B7" s="18"/>
      <c r="C7" s="19"/>
      <c r="D7" s="20" t="s">
        <v>400</v>
      </c>
      <c r="E7" s="14">
        <v>30.5</v>
      </c>
      <c r="F7" s="14"/>
    </row>
    <row r="8" ht="21.95" customHeight="1" spans="1:6">
      <c r="A8" s="21"/>
      <c r="B8" s="22"/>
      <c r="C8" s="23"/>
      <c r="D8" s="20" t="s">
        <v>401</v>
      </c>
      <c r="E8" s="14">
        <v>30.5</v>
      </c>
      <c r="F8" s="14"/>
    </row>
    <row r="9" ht="21.95" customHeight="1" spans="1:6">
      <c r="A9" s="24"/>
      <c r="B9" s="35"/>
      <c r="C9" s="23"/>
      <c r="D9" s="20" t="s">
        <v>402</v>
      </c>
      <c r="E9" s="80"/>
      <c r="F9" s="81"/>
    </row>
    <row r="10" ht="21.95" customHeight="1" spans="1:6">
      <c r="A10" s="15" t="s">
        <v>403</v>
      </c>
      <c r="B10" s="20" t="s">
        <v>475</v>
      </c>
      <c r="C10" s="20"/>
      <c r="D10" s="20"/>
      <c r="E10" s="20"/>
      <c r="F10" s="20"/>
    </row>
    <row r="11" ht="54" customHeight="1" spans="1:6">
      <c r="A11" s="28"/>
      <c r="B11" s="20"/>
      <c r="C11" s="20"/>
      <c r="D11" s="20"/>
      <c r="E11" s="20"/>
      <c r="F11" s="20"/>
    </row>
    <row r="12" ht="36" customHeight="1" spans="1:6">
      <c r="A12" s="14" t="s">
        <v>405</v>
      </c>
      <c r="B12" s="14" t="s">
        <v>406</v>
      </c>
      <c r="C12" s="14" t="s">
        <v>407</v>
      </c>
      <c r="D12" s="14" t="s">
        <v>408</v>
      </c>
      <c r="E12" s="14" t="s">
        <v>409</v>
      </c>
      <c r="F12" s="14" t="s">
        <v>183</v>
      </c>
    </row>
    <row r="13" ht="22" customHeight="1" spans="1:6">
      <c r="A13" s="14"/>
      <c r="B13" s="15" t="s">
        <v>410</v>
      </c>
      <c r="C13" s="82" t="s">
        <v>411</v>
      </c>
      <c r="D13" s="20" t="s">
        <v>476</v>
      </c>
      <c r="E13" s="83" t="s">
        <v>477</v>
      </c>
      <c r="F13" s="16"/>
    </row>
    <row r="14" ht="22" customHeight="1" spans="1:6">
      <c r="A14" s="14"/>
      <c r="B14" s="15"/>
      <c r="C14" s="84"/>
      <c r="D14" s="20" t="s">
        <v>478</v>
      </c>
      <c r="E14" s="83" t="s">
        <v>479</v>
      </c>
      <c r="F14" s="16"/>
    </row>
    <row r="15" ht="22" customHeight="1" spans="1:6">
      <c r="A15" s="14"/>
      <c r="B15" s="15"/>
      <c r="C15" s="84"/>
      <c r="D15" s="20" t="s">
        <v>480</v>
      </c>
      <c r="E15" s="83" t="s">
        <v>481</v>
      </c>
      <c r="F15" s="16"/>
    </row>
    <row r="16" ht="22" customHeight="1" spans="1:6">
      <c r="A16" s="14"/>
      <c r="B16" s="15"/>
      <c r="C16" s="84"/>
      <c r="D16" s="20" t="s">
        <v>482</v>
      </c>
      <c r="E16" s="83" t="s">
        <v>483</v>
      </c>
      <c r="F16" s="16"/>
    </row>
    <row r="17" ht="22" customHeight="1" spans="1:6">
      <c r="A17" s="14"/>
      <c r="B17" s="15"/>
      <c r="C17" s="87"/>
      <c r="D17" s="20" t="s">
        <v>484</v>
      </c>
      <c r="E17" s="83" t="s">
        <v>485</v>
      </c>
      <c r="F17" s="16"/>
    </row>
    <row r="18" ht="21.95" customHeight="1" spans="1:6">
      <c r="A18" s="14"/>
      <c r="B18" s="15"/>
      <c r="C18" s="14" t="s">
        <v>416</v>
      </c>
      <c r="D18" s="20" t="s">
        <v>486</v>
      </c>
      <c r="E18" s="85">
        <v>1</v>
      </c>
      <c r="F18" s="16"/>
    </row>
    <row r="19" ht="21.95" customHeight="1" spans="1:6">
      <c r="A19" s="14"/>
      <c r="B19" s="15"/>
      <c r="C19" s="14" t="s">
        <v>418</v>
      </c>
      <c r="D19" s="20" t="s">
        <v>468</v>
      </c>
      <c r="E19" s="85" t="s">
        <v>469</v>
      </c>
      <c r="F19" s="16"/>
    </row>
    <row r="20" ht="21.95" customHeight="1" spans="1:6">
      <c r="A20" s="14"/>
      <c r="B20" s="15"/>
      <c r="C20" s="14" t="s">
        <v>420</v>
      </c>
      <c r="D20" s="20" t="s">
        <v>421</v>
      </c>
      <c r="E20" s="83" t="s">
        <v>487</v>
      </c>
      <c r="F20" s="16"/>
    </row>
    <row r="21" ht="34" customHeight="1" spans="1:6">
      <c r="A21" s="14"/>
      <c r="B21" s="15" t="s">
        <v>423</v>
      </c>
      <c r="C21" s="14" t="s">
        <v>426</v>
      </c>
      <c r="D21" s="20" t="s">
        <v>471</v>
      </c>
      <c r="E21" s="83" t="s">
        <v>472</v>
      </c>
      <c r="F21" s="16"/>
    </row>
    <row r="22" ht="49" customHeight="1" spans="1:6">
      <c r="A22" s="14"/>
      <c r="B22" s="14" t="s">
        <v>432</v>
      </c>
      <c r="C22" s="14" t="s">
        <v>433</v>
      </c>
      <c r="D22" s="20" t="s">
        <v>434</v>
      </c>
      <c r="E22" s="83" t="s">
        <v>467</v>
      </c>
      <c r="F22" s="15"/>
    </row>
    <row r="23" ht="27" customHeight="1" spans="1:6">
      <c r="A23" s="86" t="s">
        <v>436</v>
      </c>
      <c r="B23" s="86"/>
      <c r="C23" s="86"/>
      <c r="D23" s="86"/>
      <c r="E23" s="86"/>
      <c r="F23" s="86"/>
    </row>
  </sheetData>
  <mergeCells count="15">
    <mergeCell ref="A2:E2"/>
    <mergeCell ref="A3:E3"/>
    <mergeCell ref="A5:C5"/>
    <mergeCell ref="D5:F5"/>
    <mergeCell ref="A6:C6"/>
    <mergeCell ref="D6:F6"/>
    <mergeCell ref="E7:F7"/>
    <mergeCell ref="E8:F8"/>
    <mergeCell ref="A23:F23"/>
    <mergeCell ref="A10:A11"/>
    <mergeCell ref="A12:A22"/>
    <mergeCell ref="B13:B20"/>
    <mergeCell ref="C13:C17"/>
    <mergeCell ref="A7:C9"/>
    <mergeCell ref="B10:F11"/>
  </mergeCells>
  <printOptions horizontalCentered="1"/>
  <pageMargins left="0.469444444444444" right="0.469444444444444" top="0.389583333333333" bottom="0.389583333333333" header="0.349305555555556" footer="0.2"/>
  <pageSetup paperSize="9" scale="94" orientation="portrait" verticalDpi="600"/>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view="pageBreakPreview" zoomScaleNormal="100" workbookViewId="0">
      <selection activeCell="A10" sqref="A10:A11"/>
    </sheetView>
  </sheetViews>
  <sheetFormatPr defaultColWidth="12" defaultRowHeight="15.6" outlineLevelCol="5"/>
  <cols>
    <col min="1" max="1" width="7.125" style="1" customWidth="1"/>
    <col min="2" max="2" width="7.875" style="1" customWidth="1"/>
    <col min="3" max="3" width="21.25" style="1" customWidth="1"/>
    <col min="4" max="4" width="43" style="1" customWidth="1"/>
    <col min="5" max="5" width="30.875" style="1" customWidth="1"/>
    <col min="6" max="16384" width="12" style="1"/>
  </cols>
  <sheetData>
    <row r="1" ht="16.5" customHeight="1" spans="1:4">
      <c r="A1" s="2" t="s">
        <v>488</v>
      </c>
      <c r="B1" s="3"/>
      <c r="C1" s="3"/>
      <c r="D1" s="3"/>
    </row>
    <row r="2" ht="33.75" customHeight="1" spans="1:5">
      <c r="A2" s="79" t="s">
        <v>394</v>
      </c>
      <c r="B2" s="79"/>
      <c r="C2" s="79"/>
      <c r="D2" s="79"/>
      <c r="E2" s="79"/>
    </row>
    <row r="3" ht="14.25" customHeight="1" spans="1:5">
      <c r="A3" s="5"/>
      <c r="B3" s="5"/>
      <c r="C3" s="5"/>
      <c r="D3" s="5"/>
      <c r="E3" s="5"/>
    </row>
    <row r="4" ht="21.75" customHeight="1" spans="1:4">
      <c r="A4" s="6"/>
      <c r="B4" s="7"/>
      <c r="C4" s="8"/>
      <c r="D4" s="8"/>
    </row>
    <row r="5" ht="21.95" customHeight="1" spans="1:6">
      <c r="A5" s="9" t="s">
        <v>395</v>
      </c>
      <c r="B5" s="10"/>
      <c r="C5" s="10"/>
      <c r="D5" s="15" t="s">
        <v>489</v>
      </c>
      <c r="E5" s="15"/>
      <c r="F5" s="15"/>
    </row>
    <row r="6" ht="21.95" customHeight="1" spans="1:6">
      <c r="A6" s="12" t="s">
        <v>397</v>
      </c>
      <c r="B6" s="13"/>
      <c r="C6" s="13"/>
      <c r="D6" s="14" t="s">
        <v>398</v>
      </c>
      <c r="E6" s="14"/>
      <c r="F6" s="14"/>
    </row>
    <row r="7" ht="21.95" customHeight="1" spans="1:6">
      <c r="A7" s="17" t="s">
        <v>399</v>
      </c>
      <c r="B7" s="18"/>
      <c r="C7" s="19"/>
      <c r="D7" s="20" t="s">
        <v>400</v>
      </c>
      <c r="E7" s="14">
        <v>10</v>
      </c>
      <c r="F7" s="14"/>
    </row>
    <row r="8" ht="21.95" customHeight="1" spans="1:6">
      <c r="A8" s="21"/>
      <c r="B8" s="22"/>
      <c r="C8" s="23"/>
      <c r="D8" s="20" t="s">
        <v>401</v>
      </c>
      <c r="E8" s="14">
        <v>10</v>
      </c>
      <c r="F8" s="14"/>
    </row>
    <row r="9" ht="21.95" customHeight="1" spans="1:6">
      <c r="A9" s="24"/>
      <c r="B9" s="35"/>
      <c r="C9" s="23"/>
      <c r="D9" s="20" t="s">
        <v>402</v>
      </c>
      <c r="E9" s="80"/>
      <c r="F9" s="81"/>
    </row>
    <row r="10" ht="21.95" customHeight="1" spans="1:6">
      <c r="A10" s="15" t="s">
        <v>403</v>
      </c>
      <c r="B10" s="20" t="s">
        <v>490</v>
      </c>
      <c r="C10" s="20"/>
      <c r="D10" s="20"/>
      <c r="E10" s="20"/>
      <c r="F10" s="20"/>
    </row>
    <row r="11" ht="37" customHeight="1" spans="1:6">
      <c r="A11" s="28"/>
      <c r="B11" s="20"/>
      <c r="C11" s="20"/>
      <c r="D11" s="20"/>
      <c r="E11" s="20"/>
      <c r="F11" s="20"/>
    </row>
    <row r="12" ht="36" customHeight="1" spans="1:6">
      <c r="A12" s="14" t="s">
        <v>405</v>
      </c>
      <c r="B12" s="14" t="s">
        <v>406</v>
      </c>
      <c r="C12" s="14" t="s">
        <v>407</v>
      </c>
      <c r="D12" s="14" t="s">
        <v>408</v>
      </c>
      <c r="E12" s="14" t="s">
        <v>409</v>
      </c>
      <c r="F12" s="14" t="s">
        <v>183</v>
      </c>
    </row>
    <row r="13" ht="22" customHeight="1" spans="1:6">
      <c r="A13" s="14"/>
      <c r="B13" s="15" t="s">
        <v>410</v>
      </c>
      <c r="C13" s="82" t="s">
        <v>411</v>
      </c>
      <c r="D13" s="20" t="s">
        <v>478</v>
      </c>
      <c r="E13" s="83" t="s">
        <v>479</v>
      </c>
      <c r="F13" s="16"/>
    </row>
    <row r="14" ht="22" customHeight="1" spans="1:6">
      <c r="A14" s="14"/>
      <c r="B14" s="15"/>
      <c r="C14" s="84"/>
      <c r="D14" s="20" t="s">
        <v>480</v>
      </c>
      <c r="E14" s="83" t="s">
        <v>481</v>
      </c>
      <c r="F14" s="16"/>
    </row>
    <row r="15" ht="21.95" customHeight="1" spans="1:6">
      <c r="A15" s="14"/>
      <c r="B15" s="15"/>
      <c r="C15" s="14" t="s">
        <v>416</v>
      </c>
      <c r="D15" s="20" t="s">
        <v>486</v>
      </c>
      <c r="E15" s="85">
        <v>1</v>
      </c>
      <c r="F15" s="16"/>
    </row>
    <row r="16" ht="21.95" customHeight="1" spans="1:6">
      <c r="A16" s="14"/>
      <c r="B16" s="15"/>
      <c r="C16" s="14" t="s">
        <v>418</v>
      </c>
      <c r="D16" s="20" t="s">
        <v>468</v>
      </c>
      <c r="E16" s="85" t="s">
        <v>469</v>
      </c>
      <c r="F16" s="16"/>
    </row>
    <row r="17" ht="21.95" customHeight="1" spans="1:6">
      <c r="A17" s="14"/>
      <c r="B17" s="15"/>
      <c r="C17" s="14" t="s">
        <v>420</v>
      </c>
      <c r="D17" s="20" t="s">
        <v>421</v>
      </c>
      <c r="E17" s="83" t="s">
        <v>470</v>
      </c>
      <c r="F17" s="16"/>
    </row>
    <row r="18" ht="34" customHeight="1" spans="1:6">
      <c r="A18" s="14"/>
      <c r="B18" s="15" t="s">
        <v>423</v>
      </c>
      <c r="C18" s="14" t="s">
        <v>426</v>
      </c>
      <c r="D18" s="20" t="s">
        <v>471</v>
      </c>
      <c r="E18" s="83" t="s">
        <v>472</v>
      </c>
      <c r="F18" s="16"/>
    </row>
    <row r="19" ht="49" customHeight="1" spans="1:6">
      <c r="A19" s="14"/>
      <c r="B19" s="14" t="s">
        <v>432</v>
      </c>
      <c r="C19" s="14" t="s">
        <v>433</v>
      </c>
      <c r="D19" s="20" t="s">
        <v>434</v>
      </c>
      <c r="E19" s="83" t="s">
        <v>467</v>
      </c>
      <c r="F19" s="15"/>
    </row>
    <row r="20" ht="27" customHeight="1" spans="1:6">
      <c r="A20" s="86" t="s">
        <v>436</v>
      </c>
      <c r="B20" s="86"/>
      <c r="C20" s="86"/>
      <c r="D20" s="86"/>
      <c r="E20" s="86"/>
      <c r="F20" s="86"/>
    </row>
  </sheetData>
  <mergeCells count="15">
    <mergeCell ref="A2:E2"/>
    <mergeCell ref="A3:E3"/>
    <mergeCell ref="A5:C5"/>
    <mergeCell ref="D5:F5"/>
    <mergeCell ref="A6:C6"/>
    <mergeCell ref="D6:F6"/>
    <mergeCell ref="E7:F7"/>
    <mergeCell ref="E8:F8"/>
    <mergeCell ref="A20:F20"/>
    <mergeCell ref="A10:A11"/>
    <mergeCell ref="A12:A19"/>
    <mergeCell ref="B13:B17"/>
    <mergeCell ref="C13:C14"/>
    <mergeCell ref="A7:C9"/>
    <mergeCell ref="B10:F11"/>
  </mergeCells>
  <printOptions horizontalCentered="1"/>
  <pageMargins left="0.469444444444444" right="0.469444444444444" top="0.389583333333333" bottom="0.389583333333333" header="0.349305555555556" footer="0.2"/>
  <pageSetup paperSize="9" scale="94" orientation="portrait" verticalDpi="600"/>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5"/>
  <sheetViews>
    <sheetView showGridLines="0" view="pageBreakPreview" zoomScale="70" zoomScaleNormal="100" topLeftCell="A2" workbookViewId="0">
      <selection activeCell="U14" sqref="U14"/>
    </sheetView>
  </sheetViews>
  <sheetFormatPr defaultColWidth="10.125" defaultRowHeight="14.4"/>
  <cols>
    <col min="1" max="1" width="17.5833333333333" style="35" customWidth="1"/>
    <col min="2" max="2" width="9.42708333333333" style="35" customWidth="1"/>
    <col min="3" max="3" width="4.08333333333333" style="35" customWidth="1"/>
    <col min="4" max="4" width="4.5" style="35" customWidth="1"/>
    <col min="5" max="5" width="5.90625" style="35" customWidth="1"/>
    <col min="6" max="6" width="4.36458333333333" style="35" customWidth="1"/>
    <col min="7" max="7" width="12.8541666666667" style="35" customWidth="1"/>
    <col min="8" max="8" width="11.9583333333333" style="35" customWidth="1"/>
    <col min="9" max="9" width="2.8125" style="35" customWidth="1"/>
    <col min="10" max="10" width="4.5" style="35" customWidth="1"/>
    <col min="11" max="11" width="6.89583333333333" style="35" customWidth="1"/>
    <col min="12" max="12" width="26.875" style="35" customWidth="1"/>
    <col min="13" max="13" width="10.8333333333333" style="35"/>
    <col min="14" max="16384" width="10.125" style="35"/>
  </cols>
  <sheetData>
    <row r="1" s="35" customFormat="1" spans="1:12">
      <c r="A1" s="37"/>
      <c r="B1" s="38"/>
      <c r="C1" s="38"/>
      <c r="D1" s="38"/>
      <c r="E1" s="38"/>
      <c r="F1" s="38"/>
      <c r="G1" s="38"/>
      <c r="H1" s="38"/>
      <c r="I1" s="38"/>
      <c r="J1" s="38"/>
      <c r="K1" s="38"/>
      <c r="L1" s="38"/>
    </row>
    <row r="2" s="35" customFormat="1" ht="18.6" spans="1:12">
      <c r="A2" s="39" t="s">
        <v>43</v>
      </c>
      <c r="B2" s="39"/>
      <c r="C2" s="39"/>
      <c r="D2" s="39"/>
      <c r="E2" s="39"/>
      <c r="F2" s="39"/>
      <c r="G2" s="39"/>
      <c r="H2" s="39"/>
      <c r="I2" s="39"/>
      <c r="J2" s="39"/>
      <c r="K2" s="39"/>
      <c r="L2" s="39"/>
    </row>
    <row r="3" s="36" customFormat="1" spans="1:12">
      <c r="A3" s="40"/>
      <c r="B3" s="40"/>
      <c r="C3" s="40"/>
      <c r="D3" s="40"/>
      <c r="E3" s="40"/>
      <c r="F3" s="40"/>
      <c r="G3" s="40"/>
      <c r="H3" s="40"/>
      <c r="I3" s="40"/>
      <c r="J3" s="40"/>
      <c r="K3" s="40"/>
      <c r="L3" s="40"/>
    </row>
    <row r="4" s="36" customFormat="1" spans="1:12">
      <c r="A4" s="41" t="s">
        <v>491</v>
      </c>
      <c r="B4" s="41" t="s">
        <v>398</v>
      </c>
      <c r="C4" s="41"/>
      <c r="D4" s="41"/>
      <c r="E4" s="41"/>
      <c r="F4" s="41"/>
      <c r="G4" s="41"/>
      <c r="H4" s="41"/>
      <c r="I4" s="41"/>
      <c r="J4" s="41"/>
      <c r="K4" s="41"/>
      <c r="L4" s="41"/>
    </row>
    <row r="5" s="36" customFormat="1" ht="17.1" customHeight="1" spans="1:12">
      <c r="A5" s="41" t="s">
        <v>492</v>
      </c>
      <c r="B5" s="42" t="s">
        <v>493</v>
      </c>
      <c r="C5" s="42"/>
      <c r="D5" s="42"/>
      <c r="E5" s="42"/>
      <c r="F5" s="42"/>
      <c r="G5" s="41" t="s">
        <v>494</v>
      </c>
      <c r="H5" s="41"/>
      <c r="I5" s="41"/>
      <c r="J5" s="41" t="s">
        <v>495</v>
      </c>
      <c r="K5" s="41"/>
      <c r="L5" s="41"/>
    </row>
    <row r="6" s="36" customFormat="1" ht="17.1" customHeight="1" spans="1:12">
      <c r="A6" s="41"/>
      <c r="B6" s="41" t="s">
        <v>496</v>
      </c>
      <c r="C6" s="41"/>
      <c r="D6" s="41" t="s">
        <v>497</v>
      </c>
      <c r="E6" s="41"/>
      <c r="F6" s="41"/>
      <c r="G6" s="41"/>
      <c r="H6" s="41"/>
      <c r="I6" s="41"/>
      <c r="J6" s="56">
        <v>1</v>
      </c>
      <c r="K6" s="41"/>
      <c r="L6" s="41"/>
    </row>
    <row r="7" s="36" customFormat="1" ht="17.1" customHeight="1" spans="1:12">
      <c r="A7" s="41"/>
      <c r="B7" s="41"/>
      <c r="C7" s="41"/>
      <c r="D7" s="41" t="s">
        <v>498</v>
      </c>
      <c r="E7" s="41"/>
      <c r="F7" s="41"/>
      <c r="G7" s="41">
        <v>0</v>
      </c>
      <c r="H7" s="41"/>
      <c r="I7" s="41"/>
      <c r="J7" s="41">
        <v>0</v>
      </c>
      <c r="K7" s="41"/>
      <c r="L7" s="41"/>
    </row>
    <row r="8" s="36" customFormat="1" ht="17.1" customHeight="1" spans="1:12">
      <c r="A8" s="41"/>
      <c r="B8" s="41"/>
      <c r="C8" s="41"/>
      <c r="D8" s="41" t="s">
        <v>143</v>
      </c>
      <c r="E8" s="41"/>
      <c r="F8" s="41"/>
      <c r="G8" s="41"/>
      <c r="H8" s="41"/>
      <c r="I8" s="41"/>
      <c r="J8" s="57">
        <v>1</v>
      </c>
      <c r="K8" s="42"/>
      <c r="L8" s="42"/>
    </row>
    <row r="9" s="36" customFormat="1" ht="30" customHeight="1" spans="1:12">
      <c r="A9" s="43" t="s">
        <v>499</v>
      </c>
      <c r="B9" s="44" t="s">
        <v>500</v>
      </c>
      <c r="C9" s="45"/>
      <c r="D9" s="45"/>
      <c r="E9" s="45"/>
      <c r="F9" s="45"/>
      <c r="G9" s="45"/>
      <c r="H9" s="45"/>
      <c r="I9" s="45"/>
      <c r="J9" s="45"/>
      <c r="K9" s="45"/>
      <c r="L9" s="58"/>
    </row>
    <row r="10" s="36" customFormat="1" ht="7" customHeight="1" spans="1:12">
      <c r="A10" s="46"/>
      <c r="B10" s="47"/>
      <c r="C10" s="48"/>
      <c r="D10" s="48"/>
      <c r="E10" s="48"/>
      <c r="F10" s="48"/>
      <c r="G10" s="48"/>
      <c r="H10" s="48"/>
      <c r="I10" s="48"/>
      <c r="J10" s="48"/>
      <c r="K10" s="48"/>
      <c r="L10" s="59"/>
    </row>
    <row r="11" s="36" customFormat="1" ht="157" customHeight="1" spans="1:12">
      <c r="A11" s="41" t="s">
        <v>501</v>
      </c>
      <c r="B11" s="49" t="s">
        <v>502</v>
      </c>
      <c r="C11" s="49"/>
      <c r="D11" s="49"/>
      <c r="E11" s="49"/>
      <c r="F11" s="49"/>
      <c r="G11" s="49"/>
      <c r="H11" s="49"/>
      <c r="I11" s="49"/>
      <c r="J11" s="49"/>
      <c r="K11" s="49"/>
      <c r="L11" s="49"/>
    </row>
    <row r="12" s="36" customFormat="1" ht="29" customHeight="1" spans="1:12">
      <c r="A12" s="41" t="s">
        <v>503</v>
      </c>
      <c r="B12" s="41" t="s">
        <v>504</v>
      </c>
      <c r="C12" s="41" t="s">
        <v>407</v>
      </c>
      <c r="D12" s="41"/>
      <c r="E12" s="41"/>
      <c r="F12" s="41"/>
      <c r="G12" s="41" t="s">
        <v>408</v>
      </c>
      <c r="H12" s="41"/>
      <c r="I12" s="41"/>
      <c r="J12" s="41"/>
      <c r="K12" s="41"/>
      <c r="L12" s="41" t="s">
        <v>409</v>
      </c>
    </row>
    <row r="13" s="36" customFormat="1" ht="21.75" customHeight="1" spans="1:12">
      <c r="A13" s="50" t="s">
        <v>503</v>
      </c>
      <c r="B13" s="43" t="s">
        <v>406</v>
      </c>
      <c r="C13" s="41" t="s">
        <v>407</v>
      </c>
      <c r="D13" s="41"/>
      <c r="E13" s="41"/>
      <c r="F13" s="41"/>
      <c r="G13" s="51" t="s">
        <v>408</v>
      </c>
      <c r="H13" s="52"/>
      <c r="I13" s="52"/>
      <c r="J13" s="52"/>
      <c r="K13" s="60"/>
      <c r="L13" s="41" t="s">
        <v>409</v>
      </c>
    </row>
    <row r="14" s="36" customFormat="1" ht="21.75" customHeight="1" spans="1:12">
      <c r="A14" s="50"/>
      <c r="B14" s="53" t="s">
        <v>410</v>
      </c>
      <c r="C14" s="50" t="s">
        <v>411</v>
      </c>
      <c r="D14" s="50"/>
      <c r="E14" s="50"/>
      <c r="F14" s="50"/>
      <c r="G14" s="43" t="s">
        <v>505</v>
      </c>
      <c r="H14" s="41" t="s">
        <v>412</v>
      </c>
      <c r="I14" s="41"/>
      <c r="J14" s="41"/>
      <c r="K14" s="41"/>
      <c r="L14" s="61" t="s">
        <v>506</v>
      </c>
    </row>
    <row r="15" s="36" customFormat="1" ht="28" customHeight="1" spans="1:12">
      <c r="A15" s="50"/>
      <c r="B15" s="54"/>
      <c r="C15" s="50"/>
      <c r="D15" s="50"/>
      <c r="E15" s="50"/>
      <c r="F15" s="50"/>
      <c r="G15" s="46"/>
      <c r="H15" s="41" t="s">
        <v>414</v>
      </c>
      <c r="I15" s="41"/>
      <c r="J15" s="41"/>
      <c r="K15" s="41"/>
      <c r="L15" s="61" t="s">
        <v>415</v>
      </c>
    </row>
    <row r="16" s="36" customFormat="1" ht="41" customHeight="1" spans="1:12">
      <c r="A16" s="50"/>
      <c r="B16" s="54"/>
      <c r="C16" s="50"/>
      <c r="D16" s="50"/>
      <c r="E16" s="50"/>
      <c r="F16" s="50"/>
      <c r="G16" s="55" t="s">
        <v>507</v>
      </c>
      <c r="H16" s="41" t="s">
        <v>508</v>
      </c>
      <c r="I16" s="41"/>
      <c r="J16" s="41"/>
      <c r="K16" s="41"/>
      <c r="L16" s="62">
        <v>1</v>
      </c>
    </row>
    <row r="17" s="36" customFormat="1" ht="25" customHeight="1" spans="1:12">
      <c r="A17" s="50"/>
      <c r="B17" s="54"/>
      <c r="C17" s="50"/>
      <c r="D17" s="50"/>
      <c r="E17" s="50"/>
      <c r="F17" s="50"/>
      <c r="G17" s="43" t="s">
        <v>509</v>
      </c>
      <c r="H17" s="41" t="s">
        <v>510</v>
      </c>
      <c r="I17" s="41"/>
      <c r="J17" s="41"/>
      <c r="K17" s="41"/>
      <c r="L17" s="61" t="s">
        <v>511</v>
      </c>
    </row>
    <row r="18" s="36" customFormat="1" ht="25" customHeight="1" spans="1:12">
      <c r="A18" s="50"/>
      <c r="B18" s="54"/>
      <c r="C18" s="50"/>
      <c r="D18" s="50"/>
      <c r="E18" s="50"/>
      <c r="F18" s="50"/>
      <c r="G18" s="55"/>
      <c r="H18" s="41" t="s">
        <v>512</v>
      </c>
      <c r="I18" s="41"/>
      <c r="J18" s="41"/>
      <c r="K18" s="41"/>
      <c r="L18" s="61" t="s">
        <v>513</v>
      </c>
    </row>
    <row r="19" s="36" customFormat="1" ht="25" customHeight="1" spans="1:12">
      <c r="A19" s="50"/>
      <c r="B19" s="54"/>
      <c r="C19" s="50"/>
      <c r="D19" s="50"/>
      <c r="E19" s="50"/>
      <c r="F19" s="50"/>
      <c r="G19" s="46"/>
      <c r="H19" s="41" t="s">
        <v>514</v>
      </c>
      <c r="I19" s="41"/>
      <c r="J19" s="41"/>
      <c r="K19" s="41"/>
      <c r="L19" s="61" t="s">
        <v>515</v>
      </c>
    </row>
    <row r="20" s="36" customFormat="1" ht="25" customHeight="1" spans="1:12">
      <c r="A20" s="50"/>
      <c r="B20" s="54"/>
      <c r="C20" s="50"/>
      <c r="D20" s="50"/>
      <c r="E20" s="50"/>
      <c r="F20" s="50"/>
      <c r="G20" s="43" t="s">
        <v>516</v>
      </c>
      <c r="H20" s="41" t="s">
        <v>517</v>
      </c>
      <c r="I20" s="41"/>
      <c r="J20" s="41"/>
      <c r="K20" s="41"/>
      <c r="L20" s="61" t="s">
        <v>518</v>
      </c>
    </row>
    <row r="21" s="36" customFormat="1" ht="25" customHeight="1" spans="1:12">
      <c r="A21" s="50"/>
      <c r="B21" s="54"/>
      <c r="C21" s="50"/>
      <c r="D21" s="50"/>
      <c r="E21" s="50"/>
      <c r="F21" s="50"/>
      <c r="G21" s="46"/>
      <c r="H21" s="41" t="s">
        <v>514</v>
      </c>
      <c r="I21" s="41"/>
      <c r="J21" s="41"/>
      <c r="K21" s="41"/>
      <c r="L21" s="61" t="s">
        <v>519</v>
      </c>
    </row>
    <row r="22" s="36" customFormat="1" ht="25" customHeight="1" spans="1:12">
      <c r="A22" s="50"/>
      <c r="B22" s="54"/>
      <c r="C22" s="50"/>
      <c r="D22" s="50"/>
      <c r="E22" s="50"/>
      <c r="F22" s="50"/>
      <c r="G22" s="41" t="s">
        <v>520</v>
      </c>
      <c r="H22" s="41" t="s">
        <v>521</v>
      </c>
      <c r="I22" s="41"/>
      <c r="J22" s="41"/>
      <c r="K22" s="41"/>
      <c r="L22" s="61" t="s">
        <v>522</v>
      </c>
    </row>
    <row r="23" s="36" customFormat="1" ht="25" customHeight="1" spans="1:12">
      <c r="A23" s="50"/>
      <c r="B23" s="54"/>
      <c r="C23" s="50"/>
      <c r="D23" s="50"/>
      <c r="E23" s="50"/>
      <c r="F23" s="50"/>
      <c r="G23" s="41" t="s">
        <v>523</v>
      </c>
      <c r="H23" s="41" t="s">
        <v>524</v>
      </c>
      <c r="I23" s="41"/>
      <c r="J23" s="41"/>
      <c r="K23" s="41"/>
      <c r="L23" s="61" t="s">
        <v>525</v>
      </c>
    </row>
    <row r="24" s="36" customFormat="1" ht="41" customHeight="1" spans="1:12">
      <c r="A24" s="50"/>
      <c r="B24" s="54"/>
      <c r="C24" s="50"/>
      <c r="D24" s="50"/>
      <c r="E24" s="50"/>
      <c r="F24" s="50"/>
      <c r="G24" s="41" t="s">
        <v>526</v>
      </c>
      <c r="H24" s="41" t="s">
        <v>527</v>
      </c>
      <c r="I24" s="41"/>
      <c r="J24" s="41"/>
      <c r="K24" s="41"/>
      <c r="L24" s="61" t="s">
        <v>528</v>
      </c>
    </row>
    <row r="25" s="36" customFormat="1" ht="25" customHeight="1" spans="1:12">
      <c r="A25" s="50"/>
      <c r="B25" s="54"/>
      <c r="C25" s="50"/>
      <c r="D25" s="50"/>
      <c r="E25" s="50"/>
      <c r="F25" s="50"/>
      <c r="G25" s="43" t="s">
        <v>529</v>
      </c>
      <c r="H25" s="41" t="s">
        <v>530</v>
      </c>
      <c r="I25" s="41"/>
      <c r="J25" s="41"/>
      <c r="K25" s="41"/>
      <c r="L25" s="61" t="s">
        <v>531</v>
      </c>
    </row>
    <row r="26" s="36" customFormat="1" ht="25" customHeight="1" spans="1:12">
      <c r="A26" s="50"/>
      <c r="B26" s="54"/>
      <c r="C26" s="50"/>
      <c r="D26" s="50"/>
      <c r="E26" s="50"/>
      <c r="F26" s="50"/>
      <c r="G26" s="55"/>
      <c r="H26" s="41" t="s">
        <v>532</v>
      </c>
      <c r="I26" s="41"/>
      <c r="J26" s="41"/>
      <c r="K26" s="41"/>
      <c r="L26" s="61" t="s">
        <v>533</v>
      </c>
    </row>
    <row r="27" s="36" customFormat="1" ht="25" customHeight="1" spans="1:12">
      <c r="A27" s="50"/>
      <c r="B27" s="54"/>
      <c r="C27" s="50"/>
      <c r="D27" s="50"/>
      <c r="E27" s="50"/>
      <c r="F27" s="50"/>
      <c r="G27" s="46"/>
      <c r="H27" s="41" t="s">
        <v>534</v>
      </c>
      <c r="I27" s="41"/>
      <c r="J27" s="41"/>
      <c r="K27" s="41"/>
      <c r="L27" s="61" t="s">
        <v>535</v>
      </c>
    </row>
    <row r="28" s="36" customFormat="1" ht="25" customHeight="1" spans="1:12">
      <c r="A28" s="50"/>
      <c r="B28" s="54"/>
      <c r="C28" s="50"/>
      <c r="D28" s="50"/>
      <c r="E28" s="50"/>
      <c r="F28" s="50"/>
      <c r="G28" s="43" t="s">
        <v>536</v>
      </c>
      <c r="H28" s="41" t="s">
        <v>537</v>
      </c>
      <c r="I28" s="41"/>
      <c r="J28" s="41"/>
      <c r="K28" s="41"/>
      <c r="L28" s="61" t="s">
        <v>538</v>
      </c>
    </row>
    <row r="29" s="36" customFormat="1" ht="25" customHeight="1" spans="1:12">
      <c r="A29" s="50"/>
      <c r="B29" s="54"/>
      <c r="C29" s="50"/>
      <c r="D29" s="50"/>
      <c r="E29" s="50"/>
      <c r="F29" s="50"/>
      <c r="G29" s="55"/>
      <c r="H29" s="41" t="s">
        <v>539</v>
      </c>
      <c r="I29" s="41"/>
      <c r="J29" s="41"/>
      <c r="K29" s="41"/>
      <c r="L29" s="61" t="s">
        <v>535</v>
      </c>
    </row>
    <row r="30" s="36" customFormat="1" ht="25" customHeight="1" spans="1:12">
      <c r="A30" s="50"/>
      <c r="B30" s="54"/>
      <c r="C30" s="50"/>
      <c r="D30" s="50"/>
      <c r="E30" s="50"/>
      <c r="F30" s="50"/>
      <c r="G30" s="55"/>
      <c r="H30" s="41" t="s">
        <v>540</v>
      </c>
      <c r="I30" s="41"/>
      <c r="J30" s="41"/>
      <c r="K30" s="41"/>
      <c r="L30" s="61" t="s">
        <v>541</v>
      </c>
    </row>
    <row r="31" s="36" customFormat="1" ht="25" customHeight="1" spans="1:12">
      <c r="A31" s="50"/>
      <c r="B31" s="54"/>
      <c r="C31" s="50"/>
      <c r="D31" s="50"/>
      <c r="E31" s="50"/>
      <c r="F31" s="50"/>
      <c r="G31" s="46"/>
      <c r="H31" s="41" t="s">
        <v>542</v>
      </c>
      <c r="I31" s="41"/>
      <c r="J31" s="41"/>
      <c r="K31" s="41"/>
      <c r="L31" s="61" t="s">
        <v>543</v>
      </c>
    </row>
    <row r="32" s="36" customFormat="1" ht="25" customHeight="1" spans="1:12">
      <c r="A32" s="50"/>
      <c r="B32" s="54"/>
      <c r="C32" s="50"/>
      <c r="D32" s="50"/>
      <c r="E32" s="50"/>
      <c r="F32" s="50"/>
      <c r="G32" s="43" t="s">
        <v>544</v>
      </c>
      <c r="H32" s="41" t="s">
        <v>545</v>
      </c>
      <c r="I32" s="41"/>
      <c r="J32" s="41"/>
      <c r="K32" s="41"/>
      <c r="L32" s="61" t="s">
        <v>546</v>
      </c>
    </row>
    <row r="33" s="36" customFormat="1" ht="25" customHeight="1" spans="1:12">
      <c r="A33" s="50"/>
      <c r="B33" s="54"/>
      <c r="C33" s="50"/>
      <c r="D33" s="50"/>
      <c r="E33" s="50"/>
      <c r="F33" s="50"/>
      <c r="G33" s="55"/>
      <c r="H33" s="41" t="s">
        <v>547</v>
      </c>
      <c r="I33" s="41"/>
      <c r="J33" s="41"/>
      <c r="K33" s="41"/>
      <c r="L33" s="61" t="s">
        <v>548</v>
      </c>
    </row>
    <row r="34" s="36" customFormat="1" ht="25" customHeight="1" spans="1:12">
      <c r="A34" s="50"/>
      <c r="B34" s="54"/>
      <c r="C34" s="50"/>
      <c r="D34" s="50"/>
      <c r="E34" s="50"/>
      <c r="F34" s="50"/>
      <c r="G34" s="55"/>
      <c r="H34" s="41" t="s">
        <v>549</v>
      </c>
      <c r="I34" s="41"/>
      <c r="J34" s="41"/>
      <c r="K34" s="41"/>
      <c r="L34" s="61" t="s">
        <v>550</v>
      </c>
    </row>
    <row r="35" s="36" customFormat="1" ht="25" customHeight="1" spans="1:12">
      <c r="A35" s="50"/>
      <c r="B35" s="54"/>
      <c r="C35" s="50"/>
      <c r="D35" s="50"/>
      <c r="E35" s="50"/>
      <c r="F35" s="50"/>
      <c r="G35" s="55"/>
      <c r="H35" s="41" t="s">
        <v>549</v>
      </c>
      <c r="I35" s="41"/>
      <c r="J35" s="41"/>
      <c r="K35" s="41"/>
      <c r="L35" s="61" t="s">
        <v>548</v>
      </c>
    </row>
    <row r="36" s="36" customFormat="1" ht="25" customHeight="1" spans="1:12">
      <c r="A36" s="50"/>
      <c r="B36" s="54"/>
      <c r="C36" s="50"/>
      <c r="D36" s="50"/>
      <c r="E36" s="50"/>
      <c r="F36" s="50"/>
      <c r="G36" s="46"/>
      <c r="H36" s="41" t="s">
        <v>551</v>
      </c>
      <c r="I36" s="41"/>
      <c r="J36" s="41"/>
      <c r="K36" s="41"/>
      <c r="L36" s="61" t="s">
        <v>552</v>
      </c>
    </row>
    <row r="37" s="36" customFormat="1" ht="25" customHeight="1" spans="1:12">
      <c r="A37" s="50"/>
      <c r="B37" s="54"/>
      <c r="C37" s="50"/>
      <c r="D37" s="50"/>
      <c r="E37" s="50"/>
      <c r="F37" s="50"/>
      <c r="G37" s="43" t="s">
        <v>553</v>
      </c>
      <c r="H37" s="41" t="s">
        <v>445</v>
      </c>
      <c r="I37" s="41"/>
      <c r="J37" s="41"/>
      <c r="K37" s="41"/>
      <c r="L37" s="61" t="s">
        <v>554</v>
      </c>
    </row>
    <row r="38" s="36" customFormat="1" ht="25" customHeight="1" spans="1:12">
      <c r="A38" s="50"/>
      <c r="B38" s="54"/>
      <c r="C38" s="50"/>
      <c r="D38" s="50"/>
      <c r="E38" s="50"/>
      <c r="F38" s="50"/>
      <c r="G38" s="46"/>
      <c r="H38" s="41" t="s">
        <v>447</v>
      </c>
      <c r="I38" s="41"/>
      <c r="J38" s="41"/>
      <c r="K38" s="41"/>
      <c r="L38" s="62">
        <v>1</v>
      </c>
    </row>
    <row r="39" s="36" customFormat="1" ht="25" customHeight="1" spans="1:12">
      <c r="A39" s="50"/>
      <c r="B39" s="54"/>
      <c r="C39" s="50"/>
      <c r="D39" s="50"/>
      <c r="E39" s="50"/>
      <c r="F39" s="50"/>
      <c r="G39" s="41" t="s">
        <v>555</v>
      </c>
      <c r="H39" s="41" t="s">
        <v>464</v>
      </c>
      <c r="I39" s="41"/>
      <c r="J39" s="41"/>
      <c r="K39" s="41"/>
      <c r="L39" s="61" t="s">
        <v>465</v>
      </c>
    </row>
    <row r="40" s="36" customFormat="1" ht="25" customHeight="1" spans="1:12">
      <c r="A40" s="50"/>
      <c r="B40" s="54"/>
      <c r="C40" s="50"/>
      <c r="D40" s="50"/>
      <c r="E40" s="50"/>
      <c r="F40" s="50"/>
      <c r="G40" s="43" t="s">
        <v>556</v>
      </c>
      <c r="H40" s="41" t="s">
        <v>476</v>
      </c>
      <c r="I40" s="41"/>
      <c r="J40" s="41"/>
      <c r="K40" s="41"/>
      <c r="L40" s="61" t="s">
        <v>477</v>
      </c>
    </row>
    <row r="41" s="36" customFormat="1" ht="25" customHeight="1" spans="1:12">
      <c r="A41" s="50"/>
      <c r="B41" s="54"/>
      <c r="C41" s="50"/>
      <c r="D41" s="50"/>
      <c r="E41" s="50"/>
      <c r="F41" s="50"/>
      <c r="G41" s="55"/>
      <c r="H41" s="41" t="s">
        <v>482</v>
      </c>
      <c r="I41" s="41"/>
      <c r="J41" s="41"/>
      <c r="K41" s="41"/>
      <c r="L41" s="61" t="s">
        <v>483</v>
      </c>
    </row>
    <row r="42" s="36" customFormat="1" ht="25" customHeight="1" spans="1:12">
      <c r="A42" s="50"/>
      <c r="B42" s="54"/>
      <c r="C42" s="50"/>
      <c r="D42" s="50"/>
      <c r="E42" s="50"/>
      <c r="F42" s="50"/>
      <c r="G42" s="46"/>
      <c r="H42" s="41" t="s">
        <v>484</v>
      </c>
      <c r="I42" s="41"/>
      <c r="J42" s="41"/>
      <c r="K42" s="41"/>
      <c r="L42" s="61" t="s">
        <v>485</v>
      </c>
    </row>
    <row r="43" s="36" customFormat="1" ht="25" customHeight="1" spans="1:12">
      <c r="A43" s="50"/>
      <c r="B43" s="54"/>
      <c r="C43" s="50"/>
      <c r="D43" s="50"/>
      <c r="E43" s="50"/>
      <c r="F43" s="50"/>
      <c r="G43" s="43" t="s">
        <v>557</v>
      </c>
      <c r="H43" s="41" t="s">
        <v>558</v>
      </c>
      <c r="I43" s="41"/>
      <c r="J43" s="41"/>
      <c r="K43" s="41"/>
      <c r="L43" s="61" t="s">
        <v>479</v>
      </c>
    </row>
    <row r="44" s="36" customFormat="1" ht="25" customHeight="1" spans="1:12">
      <c r="A44" s="50"/>
      <c r="B44" s="54"/>
      <c r="C44" s="50"/>
      <c r="D44" s="50"/>
      <c r="E44" s="50"/>
      <c r="F44" s="50"/>
      <c r="G44" s="46"/>
      <c r="H44" s="41" t="s">
        <v>559</v>
      </c>
      <c r="I44" s="41"/>
      <c r="J44" s="41"/>
      <c r="K44" s="41"/>
      <c r="L44" s="61" t="s">
        <v>481</v>
      </c>
    </row>
    <row r="45" s="36" customFormat="1" ht="25" customHeight="1" spans="1:12">
      <c r="A45" s="50"/>
      <c r="B45" s="54"/>
      <c r="C45" s="50"/>
      <c r="D45" s="50"/>
      <c r="E45" s="50"/>
      <c r="F45" s="50"/>
      <c r="G45" s="41" t="s">
        <v>560</v>
      </c>
      <c r="H45" s="41" t="s">
        <v>561</v>
      </c>
      <c r="I45" s="41"/>
      <c r="J45" s="41"/>
      <c r="K45" s="41"/>
      <c r="L45" s="61" t="s">
        <v>562</v>
      </c>
    </row>
    <row r="46" s="36" customFormat="1" ht="25" customHeight="1" spans="1:12">
      <c r="A46" s="50"/>
      <c r="B46" s="54"/>
      <c r="C46" s="50"/>
      <c r="D46" s="50"/>
      <c r="E46" s="50"/>
      <c r="F46" s="50"/>
      <c r="G46" s="43" t="s">
        <v>563</v>
      </c>
      <c r="H46" s="41" t="s">
        <v>564</v>
      </c>
      <c r="I46" s="41"/>
      <c r="J46" s="41"/>
      <c r="K46" s="41"/>
      <c r="L46" s="61" t="s">
        <v>565</v>
      </c>
    </row>
    <row r="47" s="36" customFormat="1" ht="25" customHeight="1" spans="1:12">
      <c r="A47" s="50"/>
      <c r="B47" s="54"/>
      <c r="C47" s="50"/>
      <c r="D47" s="50"/>
      <c r="E47" s="50"/>
      <c r="F47" s="50"/>
      <c r="G47" s="46"/>
      <c r="H47" s="41" t="s">
        <v>566</v>
      </c>
      <c r="I47" s="41"/>
      <c r="J47" s="41"/>
      <c r="K47" s="41"/>
      <c r="L47" s="61" t="s">
        <v>567</v>
      </c>
    </row>
    <row r="48" s="36" customFormat="1" ht="25" customHeight="1" spans="1:12">
      <c r="A48" s="50"/>
      <c r="B48" s="54"/>
      <c r="C48" s="50"/>
      <c r="D48" s="50"/>
      <c r="E48" s="50"/>
      <c r="F48" s="50"/>
      <c r="G48" s="43" t="s">
        <v>568</v>
      </c>
      <c r="H48" s="41" t="s">
        <v>569</v>
      </c>
      <c r="I48" s="41"/>
      <c r="J48" s="41"/>
      <c r="K48" s="41"/>
      <c r="L48" s="61" t="s">
        <v>570</v>
      </c>
    </row>
    <row r="49" s="36" customFormat="1" ht="25" customHeight="1" spans="1:12">
      <c r="A49" s="50"/>
      <c r="B49" s="54"/>
      <c r="C49" s="50"/>
      <c r="D49" s="50"/>
      <c r="E49" s="50"/>
      <c r="F49" s="50"/>
      <c r="G49" s="55"/>
      <c r="H49" s="41" t="s">
        <v>571</v>
      </c>
      <c r="I49" s="41"/>
      <c r="J49" s="41"/>
      <c r="K49" s="41"/>
      <c r="L49" s="61" t="s">
        <v>572</v>
      </c>
    </row>
    <row r="50" s="36" customFormat="1" ht="25" customHeight="1" spans="1:12">
      <c r="A50" s="50"/>
      <c r="B50" s="54"/>
      <c r="C50" s="50"/>
      <c r="D50" s="50"/>
      <c r="E50" s="50"/>
      <c r="F50" s="50"/>
      <c r="G50" s="55"/>
      <c r="H50" s="41" t="s">
        <v>573</v>
      </c>
      <c r="I50" s="41"/>
      <c r="J50" s="41"/>
      <c r="K50" s="41"/>
      <c r="L50" s="61" t="s">
        <v>574</v>
      </c>
    </row>
    <row r="51" s="36" customFormat="1" ht="25" customHeight="1" spans="1:12">
      <c r="A51" s="50"/>
      <c r="B51" s="54"/>
      <c r="C51" s="50"/>
      <c r="D51" s="50"/>
      <c r="E51" s="50"/>
      <c r="F51" s="50"/>
      <c r="G51" s="55"/>
      <c r="H51" s="41" t="s">
        <v>575</v>
      </c>
      <c r="I51" s="41"/>
      <c r="J51" s="41"/>
      <c r="K51" s="41"/>
      <c r="L51" s="61" t="s">
        <v>576</v>
      </c>
    </row>
    <row r="52" s="36" customFormat="1" ht="25" customHeight="1" spans="1:12">
      <c r="A52" s="50"/>
      <c r="B52" s="54"/>
      <c r="C52" s="50"/>
      <c r="D52" s="50"/>
      <c r="E52" s="50"/>
      <c r="F52" s="50"/>
      <c r="G52" s="55"/>
      <c r="H52" s="41" t="s">
        <v>577</v>
      </c>
      <c r="I52" s="41"/>
      <c r="J52" s="41"/>
      <c r="K52" s="41"/>
      <c r="L52" s="61" t="s">
        <v>578</v>
      </c>
    </row>
    <row r="53" s="36" customFormat="1" ht="25" customHeight="1" spans="1:12">
      <c r="A53" s="50"/>
      <c r="B53" s="54"/>
      <c r="C53" s="50"/>
      <c r="D53" s="50"/>
      <c r="E53" s="50"/>
      <c r="F53" s="50"/>
      <c r="G53" s="55"/>
      <c r="H53" s="41" t="s">
        <v>579</v>
      </c>
      <c r="I53" s="41"/>
      <c r="J53" s="41"/>
      <c r="K53" s="41"/>
      <c r="L53" s="61" t="s">
        <v>580</v>
      </c>
    </row>
    <row r="54" s="36" customFormat="1" ht="25" customHeight="1" spans="1:12">
      <c r="A54" s="50"/>
      <c r="B54" s="54"/>
      <c r="C54" s="50"/>
      <c r="D54" s="50"/>
      <c r="E54" s="50"/>
      <c r="F54" s="50"/>
      <c r="G54" s="55"/>
      <c r="H54" s="41" t="s">
        <v>581</v>
      </c>
      <c r="I54" s="41"/>
      <c r="J54" s="41"/>
      <c r="K54" s="41"/>
      <c r="L54" s="61" t="s">
        <v>582</v>
      </c>
    </row>
    <row r="55" s="36" customFormat="1" ht="25" customHeight="1" spans="1:12">
      <c r="A55" s="50"/>
      <c r="B55" s="54"/>
      <c r="C55" s="50"/>
      <c r="D55" s="50"/>
      <c r="E55" s="50"/>
      <c r="F55" s="50"/>
      <c r="G55" s="55"/>
      <c r="H55" s="41" t="s">
        <v>583</v>
      </c>
      <c r="I55" s="41"/>
      <c r="J55" s="41"/>
      <c r="K55" s="41"/>
      <c r="L55" s="61" t="s">
        <v>582</v>
      </c>
    </row>
    <row r="56" s="36" customFormat="1" ht="25" customHeight="1" spans="1:12">
      <c r="A56" s="50"/>
      <c r="B56" s="54"/>
      <c r="C56" s="50"/>
      <c r="D56" s="50"/>
      <c r="E56" s="50"/>
      <c r="F56" s="50"/>
      <c r="G56" s="46"/>
      <c r="H56" s="41" t="s">
        <v>584</v>
      </c>
      <c r="I56" s="41"/>
      <c r="J56" s="41"/>
      <c r="K56" s="41"/>
      <c r="L56" s="61" t="s">
        <v>585</v>
      </c>
    </row>
    <row r="57" s="36" customFormat="1" ht="25" customHeight="1" spans="1:12">
      <c r="A57" s="50"/>
      <c r="B57" s="54"/>
      <c r="C57" s="50" t="s">
        <v>416</v>
      </c>
      <c r="D57" s="50"/>
      <c r="E57" s="50"/>
      <c r="F57" s="50"/>
      <c r="G57" s="46" t="s">
        <v>505</v>
      </c>
      <c r="H57" s="41" t="s">
        <v>417</v>
      </c>
      <c r="I57" s="41"/>
      <c r="J57" s="41"/>
      <c r="K57" s="41"/>
      <c r="L57" s="62">
        <v>1</v>
      </c>
    </row>
    <row r="58" s="36" customFormat="1" ht="48" customHeight="1" spans="1:12">
      <c r="A58" s="50"/>
      <c r="B58" s="54"/>
      <c r="C58" s="50"/>
      <c r="D58" s="50"/>
      <c r="E58" s="50"/>
      <c r="F58" s="50"/>
      <c r="G58" s="46" t="s">
        <v>507</v>
      </c>
      <c r="H58" s="41" t="s">
        <v>586</v>
      </c>
      <c r="I58" s="41"/>
      <c r="J58" s="41"/>
      <c r="K58" s="41"/>
      <c r="L58" s="62">
        <v>1</v>
      </c>
    </row>
    <row r="59" s="36" customFormat="1" ht="25" customHeight="1" spans="1:12">
      <c r="A59" s="50"/>
      <c r="B59" s="54"/>
      <c r="C59" s="50"/>
      <c r="D59" s="50"/>
      <c r="E59" s="50"/>
      <c r="F59" s="50"/>
      <c r="G59" s="41" t="s">
        <v>509</v>
      </c>
      <c r="H59" s="41" t="s">
        <v>587</v>
      </c>
      <c r="I59" s="41"/>
      <c r="J59" s="41"/>
      <c r="K59" s="41"/>
      <c r="L59" s="62" t="s">
        <v>435</v>
      </c>
    </row>
    <row r="60" s="36" customFormat="1" ht="25" customHeight="1" spans="1:12">
      <c r="A60" s="50"/>
      <c r="B60" s="54"/>
      <c r="C60" s="50"/>
      <c r="D60" s="50"/>
      <c r="E60" s="50"/>
      <c r="F60" s="50"/>
      <c r="G60" s="41" t="s">
        <v>516</v>
      </c>
      <c r="H60" s="41" t="s">
        <v>588</v>
      </c>
      <c r="I60" s="41"/>
      <c r="J60" s="41"/>
      <c r="K60" s="41"/>
      <c r="L60" s="62">
        <v>1</v>
      </c>
    </row>
    <row r="61" s="36" customFormat="1" ht="25" customHeight="1" spans="1:12">
      <c r="A61" s="50"/>
      <c r="B61" s="54"/>
      <c r="C61" s="50"/>
      <c r="D61" s="50"/>
      <c r="E61" s="50"/>
      <c r="F61" s="50"/>
      <c r="G61" s="43" t="s">
        <v>520</v>
      </c>
      <c r="H61" s="41" t="s">
        <v>417</v>
      </c>
      <c r="I61" s="41"/>
      <c r="J61" s="41"/>
      <c r="K61" s="41"/>
      <c r="L61" s="62">
        <v>1</v>
      </c>
    </row>
    <row r="62" s="36" customFormat="1" ht="25" customHeight="1" spans="1:12">
      <c r="A62" s="50"/>
      <c r="B62" s="54"/>
      <c r="C62" s="50"/>
      <c r="D62" s="50"/>
      <c r="E62" s="50"/>
      <c r="F62" s="50"/>
      <c r="G62" s="46"/>
      <c r="H62" s="41" t="s">
        <v>589</v>
      </c>
      <c r="I62" s="41"/>
      <c r="J62" s="41"/>
      <c r="K62" s="41"/>
      <c r="L62" s="62">
        <v>1</v>
      </c>
    </row>
    <row r="63" s="36" customFormat="1" ht="25" customHeight="1" spans="1:12">
      <c r="A63" s="50"/>
      <c r="B63" s="54"/>
      <c r="C63" s="50"/>
      <c r="D63" s="50"/>
      <c r="E63" s="50"/>
      <c r="F63" s="50"/>
      <c r="G63" s="41" t="s">
        <v>523</v>
      </c>
      <c r="H63" s="41" t="s">
        <v>590</v>
      </c>
      <c r="I63" s="41"/>
      <c r="J63" s="41"/>
      <c r="K63" s="41"/>
      <c r="L63" s="62">
        <v>1</v>
      </c>
    </row>
    <row r="64" s="36" customFormat="1" ht="40" customHeight="1" spans="1:12">
      <c r="A64" s="50"/>
      <c r="B64" s="54"/>
      <c r="C64" s="50"/>
      <c r="D64" s="50"/>
      <c r="E64" s="50"/>
      <c r="F64" s="50"/>
      <c r="G64" s="41" t="s">
        <v>526</v>
      </c>
      <c r="H64" s="41" t="s">
        <v>591</v>
      </c>
      <c r="I64" s="41"/>
      <c r="J64" s="41"/>
      <c r="K64" s="41"/>
      <c r="L64" s="62" t="s">
        <v>592</v>
      </c>
    </row>
    <row r="65" s="36" customFormat="1" ht="25" customHeight="1" spans="1:12">
      <c r="A65" s="50"/>
      <c r="B65" s="54"/>
      <c r="C65" s="50"/>
      <c r="D65" s="50"/>
      <c r="E65" s="50"/>
      <c r="F65" s="50"/>
      <c r="G65" s="41" t="s">
        <v>529</v>
      </c>
      <c r="H65" s="41" t="s">
        <v>593</v>
      </c>
      <c r="I65" s="41"/>
      <c r="J65" s="41"/>
      <c r="K65" s="41"/>
      <c r="L65" s="62">
        <v>1</v>
      </c>
    </row>
    <row r="66" s="36" customFormat="1" ht="25" customHeight="1" spans="1:12">
      <c r="A66" s="50"/>
      <c r="B66" s="54"/>
      <c r="C66" s="50"/>
      <c r="D66" s="50"/>
      <c r="E66" s="50"/>
      <c r="F66" s="50"/>
      <c r="G66" s="43" t="s">
        <v>536</v>
      </c>
      <c r="H66" s="41" t="s">
        <v>594</v>
      </c>
      <c r="I66" s="41"/>
      <c r="J66" s="41"/>
      <c r="K66" s="41"/>
      <c r="L66" s="61" t="s">
        <v>595</v>
      </c>
    </row>
    <row r="67" s="36" customFormat="1" ht="25" customHeight="1" spans="1:12">
      <c r="A67" s="50"/>
      <c r="B67" s="54"/>
      <c r="C67" s="50"/>
      <c r="D67" s="50"/>
      <c r="E67" s="50"/>
      <c r="F67" s="50"/>
      <c r="G67" s="46"/>
      <c r="H67" s="41" t="s">
        <v>593</v>
      </c>
      <c r="I67" s="41"/>
      <c r="J67" s="41"/>
      <c r="K67" s="41"/>
      <c r="L67" s="62">
        <v>1</v>
      </c>
    </row>
    <row r="68" s="36" customFormat="1" ht="25" customHeight="1" spans="1:12">
      <c r="A68" s="50"/>
      <c r="B68" s="54"/>
      <c r="C68" s="50"/>
      <c r="D68" s="50"/>
      <c r="E68" s="50"/>
      <c r="F68" s="50"/>
      <c r="G68" s="43" t="s">
        <v>544</v>
      </c>
      <c r="H68" s="41" t="s">
        <v>596</v>
      </c>
      <c r="I68" s="41"/>
      <c r="J68" s="41"/>
      <c r="K68" s="41"/>
      <c r="L68" s="61" t="s">
        <v>546</v>
      </c>
    </row>
    <row r="69" s="36" customFormat="1" ht="25" customHeight="1" spans="1:12">
      <c r="A69" s="50"/>
      <c r="B69" s="54"/>
      <c r="C69" s="50"/>
      <c r="D69" s="50"/>
      <c r="E69" s="50"/>
      <c r="F69" s="50"/>
      <c r="G69" s="46"/>
      <c r="H69" s="41" t="s">
        <v>597</v>
      </c>
      <c r="I69" s="41"/>
      <c r="J69" s="41"/>
      <c r="K69" s="41"/>
      <c r="L69" s="61" t="s">
        <v>592</v>
      </c>
    </row>
    <row r="70" s="36" customFormat="1" ht="25" customHeight="1" spans="1:12">
      <c r="A70" s="50"/>
      <c r="B70" s="54"/>
      <c r="C70" s="50"/>
      <c r="D70" s="50"/>
      <c r="E70" s="50"/>
      <c r="F70" s="50"/>
      <c r="G70" s="41" t="s">
        <v>553</v>
      </c>
      <c r="H70" s="41" t="s">
        <v>598</v>
      </c>
      <c r="I70" s="41"/>
      <c r="J70" s="41"/>
      <c r="K70" s="41"/>
      <c r="L70" s="62" t="s">
        <v>467</v>
      </c>
    </row>
    <row r="71" s="36" customFormat="1" ht="25" customHeight="1" spans="1:12">
      <c r="A71" s="50"/>
      <c r="B71" s="54"/>
      <c r="C71" s="50"/>
      <c r="D71" s="50"/>
      <c r="E71" s="50"/>
      <c r="F71" s="50"/>
      <c r="G71" s="41" t="s">
        <v>555</v>
      </c>
      <c r="H71" s="41" t="s">
        <v>466</v>
      </c>
      <c r="I71" s="41"/>
      <c r="J71" s="41"/>
      <c r="K71" s="41"/>
      <c r="L71" s="62" t="s">
        <v>435</v>
      </c>
    </row>
    <row r="72" s="36" customFormat="1" ht="25" customHeight="1" spans="1:12">
      <c r="A72" s="50"/>
      <c r="B72" s="54"/>
      <c r="C72" s="50"/>
      <c r="D72" s="50"/>
      <c r="E72" s="50"/>
      <c r="F72" s="50"/>
      <c r="G72" s="41" t="s">
        <v>556</v>
      </c>
      <c r="H72" s="41" t="s">
        <v>486</v>
      </c>
      <c r="I72" s="41"/>
      <c r="J72" s="41"/>
      <c r="K72" s="41"/>
      <c r="L72" s="62">
        <v>1</v>
      </c>
    </row>
    <row r="73" s="36" customFormat="1" ht="25" customHeight="1" spans="1:12">
      <c r="A73" s="50"/>
      <c r="B73" s="54"/>
      <c r="C73" s="50"/>
      <c r="D73" s="50"/>
      <c r="E73" s="50"/>
      <c r="F73" s="50"/>
      <c r="G73" s="41" t="s">
        <v>557</v>
      </c>
      <c r="H73" s="41" t="s">
        <v>599</v>
      </c>
      <c r="I73" s="41"/>
      <c r="J73" s="41"/>
      <c r="K73" s="41"/>
      <c r="L73" s="62">
        <v>1</v>
      </c>
    </row>
    <row r="74" s="36" customFormat="1" ht="25" customHeight="1" spans="1:12">
      <c r="A74" s="50"/>
      <c r="B74" s="54"/>
      <c r="C74" s="50"/>
      <c r="D74" s="50"/>
      <c r="E74" s="50"/>
      <c r="F74" s="50"/>
      <c r="G74" s="41" t="s">
        <v>560</v>
      </c>
      <c r="H74" s="41" t="s">
        <v>600</v>
      </c>
      <c r="I74" s="41"/>
      <c r="J74" s="41"/>
      <c r="K74" s="41"/>
      <c r="L74" s="62" t="s">
        <v>601</v>
      </c>
    </row>
    <row r="75" s="36" customFormat="1" ht="25" customHeight="1" spans="1:12">
      <c r="A75" s="50"/>
      <c r="B75" s="54"/>
      <c r="C75" s="50"/>
      <c r="D75" s="50"/>
      <c r="E75" s="50"/>
      <c r="F75" s="50"/>
      <c r="G75" s="43" t="s">
        <v>563</v>
      </c>
      <c r="H75" s="41" t="s">
        <v>602</v>
      </c>
      <c r="I75" s="41"/>
      <c r="J75" s="41"/>
      <c r="K75" s="41"/>
      <c r="L75" s="62" t="s">
        <v>592</v>
      </c>
    </row>
    <row r="76" s="36" customFormat="1" ht="25" customHeight="1" spans="1:12">
      <c r="A76" s="50"/>
      <c r="B76" s="54"/>
      <c r="C76" s="50"/>
      <c r="D76" s="50"/>
      <c r="E76" s="50"/>
      <c r="F76" s="50"/>
      <c r="G76" s="46"/>
      <c r="H76" s="41" t="s">
        <v>603</v>
      </c>
      <c r="I76" s="41"/>
      <c r="J76" s="41"/>
      <c r="K76" s="41"/>
      <c r="L76" s="62" t="s">
        <v>467</v>
      </c>
    </row>
    <row r="77" s="36" customFormat="1" ht="25" customHeight="1" spans="1:12">
      <c r="A77" s="50"/>
      <c r="B77" s="54"/>
      <c r="C77" s="50"/>
      <c r="D77" s="50"/>
      <c r="E77" s="50"/>
      <c r="F77" s="50"/>
      <c r="G77" s="41" t="s">
        <v>568</v>
      </c>
      <c r="H77" s="41" t="s">
        <v>604</v>
      </c>
      <c r="I77" s="41"/>
      <c r="J77" s="41"/>
      <c r="K77" s="41"/>
      <c r="L77" s="62">
        <v>1</v>
      </c>
    </row>
    <row r="78" s="36" customFormat="1" ht="25" customHeight="1" spans="1:12">
      <c r="A78" s="50"/>
      <c r="B78" s="54"/>
      <c r="C78" s="63" t="s">
        <v>418</v>
      </c>
      <c r="D78" s="64"/>
      <c r="E78" s="64"/>
      <c r="F78" s="65"/>
      <c r="G78" s="41" t="s">
        <v>505</v>
      </c>
      <c r="H78" s="41" t="s">
        <v>419</v>
      </c>
      <c r="I78" s="41"/>
      <c r="J78" s="41"/>
      <c r="K78" s="41"/>
      <c r="L78" s="62">
        <v>1</v>
      </c>
    </row>
    <row r="79" s="36" customFormat="1" ht="25" customHeight="1" spans="1:12">
      <c r="A79" s="50"/>
      <c r="B79" s="54"/>
      <c r="C79" s="66"/>
      <c r="D79" s="67"/>
      <c r="E79" s="67"/>
      <c r="F79" s="68"/>
      <c r="G79" s="43" t="s">
        <v>507</v>
      </c>
      <c r="H79" s="41" t="s">
        <v>605</v>
      </c>
      <c r="I79" s="41"/>
      <c r="J79" s="41"/>
      <c r="K79" s="41"/>
      <c r="L79" s="62" t="s">
        <v>469</v>
      </c>
    </row>
    <row r="80" s="36" customFormat="1" ht="25" customHeight="1" spans="1:12">
      <c r="A80" s="50"/>
      <c r="B80" s="54"/>
      <c r="C80" s="66"/>
      <c r="D80" s="67"/>
      <c r="E80" s="67"/>
      <c r="F80" s="68"/>
      <c r="G80" s="46"/>
      <c r="H80" s="41" t="s">
        <v>606</v>
      </c>
      <c r="I80" s="41"/>
      <c r="J80" s="41"/>
      <c r="K80" s="41"/>
      <c r="L80" s="62">
        <v>1</v>
      </c>
    </row>
    <row r="81" s="36" customFormat="1" ht="25" customHeight="1" spans="1:12">
      <c r="A81" s="50"/>
      <c r="B81" s="54"/>
      <c r="C81" s="66"/>
      <c r="D81" s="67"/>
      <c r="E81" s="67"/>
      <c r="F81" s="68"/>
      <c r="G81" s="41" t="s">
        <v>509</v>
      </c>
      <c r="H81" s="41" t="s">
        <v>607</v>
      </c>
      <c r="I81" s="41"/>
      <c r="J81" s="41"/>
      <c r="K81" s="41"/>
      <c r="L81" s="62" t="s">
        <v>469</v>
      </c>
    </row>
    <row r="82" s="36" customFormat="1" ht="25" customHeight="1" spans="1:12">
      <c r="A82" s="50"/>
      <c r="B82" s="54"/>
      <c r="C82" s="66"/>
      <c r="D82" s="67"/>
      <c r="E82" s="67"/>
      <c r="F82" s="68"/>
      <c r="G82" s="41" t="s">
        <v>516</v>
      </c>
      <c r="H82" s="41" t="s">
        <v>608</v>
      </c>
      <c r="I82" s="41"/>
      <c r="J82" s="41"/>
      <c r="K82" s="41"/>
      <c r="L82" s="62" t="s">
        <v>469</v>
      </c>
    </row>
    <row r="83" s="36" customFormat="1" ht="25" customHeight="1" spans="1:12">
      <c r="A83" s="50"/>
      <c r="B83" s="54"/>
      <c r="C83" s="66"/>
      <c r="D83" s="67"/>
      <c r="E83" s="67"/>
      <c r="F83" s="68"/>
      <c r="G83" s="41" t="s">
        <v>520</v>
      </c>
      <c r="H83" s="41" t="s">
        <v>609</v>
      </c>
      <c r="I83" s="41"/>
      <c r="J83" s="41"/>
      <c r="K83" s="41"/>
      <c r="L83" s="62">
        <v>1</v>
      </c>
    </row>
    <row r="84" s="36" customFormat="1" ht="25" customHeight="1" spans="1:12">
      <c r="A84" s="50"/>
      <c r="B84" s="54"/>
      <c r="C84" s="66"/>
      <c r="D84" s="67"/>
      <c r="E84" s="67"/>
      <c r="F84" s="68"/>
      <c r="G84" s="41" t="s">
        <v>523</v>
      </c>
      <c r="H84" s="41" t="s">
        <v>610</v>
      </c>
      <c r="I84" s="41"/>
      <c r="J84" s="41"/>
      <c r="K84" s="41"/>
      <c r="L84" s="62">
        <v>1</v>
      </c>
    </row>
    <row r="85" s="36" customFormat="1" ht="45" customHeight="1" spans="1:12">
      <c r="A85" s="50"/>
      <c r="B85" s="54"/>
      <c r="C85" s="66"/>
      <c r="D85" s="67"/>
      <c r="E85" s="67"/>
      <c r="F85" s="68"/>
      <c r="G85" s="41" t="s">
        <v>526</v>
      </c>
      <c r="H85" s="41" t="s">
        <v>611</v>
      </c>
      <c r="I85" s="41"/>
      <c r="J85" s="41"/>
      <c r="K85" s="41"/>
      <c r="L85" s="62">
        <v>1</v>
      </c>
    </row>
    <row r="86" s="36" customFormat="1" ht="25" customHeight="1" spans="1:12">
      <c r="A86" s="50"/>
      <c r="B86" s="54"/>
      <c r="C86" s="66"/>
      <c r="D86" s="67"/>
      <c r="E86" s="67"/>
      <c r="F86" s="68"/>
      <c r="G86" s="41" t="s">
        <v>529</v>
      </c>
      <c r="H86" s="41" t="s">
        <v>612</v>
      </c>
      <c r="I86" s="41"/>
      <c r="J86" s="41"/>
      <c r="K86" s="41"/>
      <c r="L86" s="62" t="s">
        <v>469</v>
      </c>
    </row>
    <row r="87" s="36" customFormat="1" ht="25" customHeight="1" spans="1:12">
      <c r="A87" s="50"/>
      <c r="B87" s="54"/>
      <c r="C87" s="66"/>
      <c r="D87" s="67"/>
      <c r="E87" s="67"/>
      <c r="F87" s="68"/>
      <c r="G87" s="43" t="s">
        <v>536</v>
      </c>
      <c r="H87" s="41" t="s">
        <v>613</v>
      </c>
      <c r="I87" s="41"/>
      <c r="J87" s="41"/>
      <c r="K87" s="41"/>
      <c r="L87" s="62" t="s">
        <v>614</v>
      </c>
    </row>
    <row r="88" s="36" customFormat="1" ht="25" customHeight="1" spans="1:12">
      <c r="A88" s="50"/>
      <c r="B88" s="54"/>
      <c r="C88" s="66"/>
      <c r="D88" s="67"/>
      <c r="E88" s="67"/>
      <c r="F88" s="68"/>
      <c r="G88" s="46"/>
      <c r="H88" s="41" t="s">
        <v>615</v>
      </c>
      <c r="I88" s="41"/>
      <c r="J88" s="41"/>
      <c r="K88" s="41"/>
      <c r="L88" s="62" t="s">
        <v>616</v>
      </c>
    </row>
    <row r="89" s="36" customFormat="1" ht="25" customHeight="1" spans="1:12">
      <c r="A89" s="50"/>
      <c r="B89" s="54"/>
      <c r="C89" s="66"/>
      <c r="D89" s="67"/>
      <c r="E89" s="67"/>
      <c r="F89" s="68"/>
      <c r="G89" s="41" t="s">
        <v>544</v>
      </c>
      <c r="H89" s="41" t="s">
        <v>617</v>
      </c>
      <c r="I89" s="41"/>
      <c r="J89" s="41"/>
      <c r="K89" s="41"/>
      <c r="L89" s="62" t="s">
        <v>469</v>
      </c>
    </row>
    <row r="90" s="36" customFormat="1" ht="25" customHeight="1" spans="1:12">
      <c r="A90" s="50"/>
      <c r="B90" s="54"/>
      <c r="C90" s="66"/>
      <c r="D90" s="67"/>
      <c r="E90" s="67"/>
      <c r="F90" s="68"/>
      <c r="G90" s="41" t="s">
        <v>553</v>
      </c>
      <c r="H90" s="41" t="s">
        <v>451</v>
      </c>
      <c r="I90" s="41"/>
      <c r="J90" s="41"/>
      <c r="K90" s="41"/>
      <c r="L90" s="62">
        <v>1</v>
      </c>
    </row>
    <row r="91" s="36" customFormat="1" ht="25" customHeight="1" spans="1:12">
      <c r="A91" s="50"/>
      <c r="B91" s="54"/>
      <c r="C91" s="66"/>
      <c r="D91" s="67"/>
      <c r="E91" s="67"/>
      <c r="F91" s="68"/>
      <c r="G91" s="41" t="s">
        <v>555</v>
      </c>
      <c r="H91" s="41" t="s">
        <v>468</v>
      </c>
      <c r="I91" s="41"/>
      <c r="J91" s="41"/>
      <c r="K91" s="41"/>
      <c r="L91" s="62" t="s">
        <v>469</v>
      </c>
    </row>
    <row r="92" s="36" customFormat="1" ht="25" customHeight="1" spans="1:12">
      <c r="A92" s="50"/>
      <c r="B92" s="54"/>
      <c r="C92" s="66"/>
      <c r="D92" s="67"/>
      <c r="E92" s="67"/>
      <c r="F92" s="68"/>
      <c r="G92" s="41" t="s">
        <v>556</v>
      </c>
      <c r="H92" s="41" t="s">
        <v>468</v>
      </c>
      <c r="I92" s="41"/>
      <c r="J92" s="41"/>
      <c r="K92" s="41"/>
      <c r="L92" s="62" t="s">
        <v>469</v>
      </c>
    </row>
    <row r="93" s="36" customFormat="1" ht="25" customHeight="1" spans="1:12">
      <c r="A93" s="50"/>
      <c r="B93" s="54"/>
      <c r="C93" s="66"/>
      <c r="D93" s="67"/>
      <c r="E93" s="67"/>
      <c r="F93" s="68"/>
      <c r="G93" s="41" t="s">
        <v>557</v>
      </c>
      <c r="H93" s="41" t="s">
        <v>618</v>
      </c>
      <c r="I93" s="41"/>
      <c r="J93" s="41"/>
      <c r="K93" s="41"/>
      <c r="L93" s="62" t="s">
        <v>619</v>
      </c>
    </row>
    <row r="94" s="36" customFormat="1" ht="25" customHeight="1" spans="1:12">
      <c r="A94" s="50"/>
      <c r="B94" s="54"/>
      <c r="C94" s="66"/>
      <c r="D94" s="67"/>
      <c r="E94" s="67"/>
      <c r="F94" s="68"/>
      <c r="G94" s="41" t="s">
        <v>560</v>
      </c>
      <c r="H94" s="41" t="s">
        <v>620</v>
      </c>
      <c r="I94" s="41"/>
      <c r="J94" s="41"/>
      <c r="K94" s="41"/>
      <c r="L94" s="62" t="s">
        <v>621</v>
      </c>
    </row>
    <row r="95" s="36" customFormat="1" ht="25" customHeight="1" spans="1:12">
      <c r="A95" s="50"/>
      <c r="B95" s="54"/>
      <c r="C95" s="66"/>
      <c r="D95" s="67"/>
      <c r="E95" s="67"/>
      <c r="F95" s="68"/>
      <c r="G95" s="41" t="s">
        <v>563</v>
      </c>
      <c r="H95" s="41" t="s">
        <v>622</v>
      </c>
      <c r="I95" s="41"/>
      <c r="J95" s="41"/>
      <c r="K95" s="41"/>
      <c r="L95" s="62">
        <v>1</v>
      </c>
    </row>
    <row r="96" s="36" customFormat="1" ht="25" customHeight="1" spans="1:12">
      <c r="A96" s="50"/>
      <c r="B96" s="54"/>
      <c r="C96" s="66"/>
      <c r="D96" s="67"/>
      <c r="E96" s="67"/>
      <c r="F96" s="68"/>
      <c r="G96" s="41" t="s">
        <v>568</v>
      </c>
      <c r="H96" s="41" t="s">
        <v>623</v>
      </c>
      <c r="I96" s="41"/>
      <c r="J96" s="41"/>
      <c r="K96" s="41"/>
      <c r="L96" s="62">
        <v>1</v>
      </c>
    </row>
    <row r="97" s="36" customFormat="1" ht="25" customHeight="1" spans="1:12">
      <c r="A97" s="50"/>
      <c r="B97" s="54"/>
      <c r="C97" s="50" t="s">
        <v>420</v>
      </c>
      <c r="D97" s="50"/>
      <c r="E97" s="50"/>
      <c r="F97" s="50"/>
      <c r="G97" s="51" t="s">
        <v>624</v>
      </c>
      <c r="H97" s="52"/>
      <c r="I97" s="52"/>
      <c r="J97" s="52"/>
      <c r="K97" s="60"/>
      <c r="L97" s="61" t="s">
        <v>625</v>
      </c>
    </row>
    <row r="98" s="36" customFormat="1" ht="25" customHeight="1" spans="1:12">
      <c r="A98" s="50"/>
      <c r="B98" s="54"/>
      <c r="C98" s="50"/>
      <c r="D98" s="50"/>
      <c r="E98" s="50"/>
      <c r="F98" s="50"/>
      <c r="G98" s="51" t="s">
        <v>626</v>
      </c>
      <c r="H98" s="52"/>
      <c r="I98" s="52"/>
      <c r="J98" s="52"/>
      <c r="K98" s="60"/>
      <c r="L98" s="61" t="s">
        <v>625</v>
      </c>
    </row>
    <row r="99" s="36" customFormat="1" ht="25" customHeight="1" spans="1:12">
      <c r="A99" s="50"/>
      <c r="B99" s="54"/>
      <c r="C99" s="50"/>
      <c r="D99" s="50"/>
      <c r="E99" s="50"/>
      <c r="F99" s="50"/>
      <c r="G99" s="43" t="s">
        <v>364</v>
      </c>
      <c r="H99" s="51" t="s">
        <v>627</v>
      </c>
      <c r="I99" s="52"/>
      <c r="J99" s="52"/>
      <c r="K99" s="60"/>
      <c r="L99" s="61" t="s">
        <v>628</v>
      </c>
    </row>
    <row r="100" s="36" customFormat="1" ht="25" customHeight="1" spans="1:12">
      <c r="A100" s="50"/>
      <c r="B100" s="54"/>
      <c r="C100" s="50"/>
      <c r="D100" s="50"/>
      <c r="E100" s="50"/>
      <c r="F100" s="50"/>
      <c r="G100" s="46"/>
      <c r="H100" s="51" t="s">
        <v>629</v>
      </c>
      <c r="I100" s="52"/>
      <c r="J100" s="52"/>
      <c r="K100" s="60"/>
      <c r="L100" s="61" t="s">
        <v>630</v>
      </c>
    </row>
    <row r="101" s="36" customFormat="1" ht="25" customHeight="1" spans="1:12">
      <c r="A101" s="50"/>
      <c r="B101" s="54"/>
      <c r="C101" s="50"/>
      <c r="D101" s="50"/>
      <c r="E101" s="50"/>
      <c r="F101" s="50"/>
      <c r="G101" s="55" t="s">
        <v>367</v>
      </c>
      <c r="H101" s="51" t="s">
        <v>505</v>
      </c>
      <c r="I101" s="52"/>
      <c r="J101" s="52"/>
      <c r="K101" s="60"/>
      <c r="L101" s="61" t="s">
        <v>422</v>
      </c>
    </row>
    <row r="102" s="36" customFormat="1" ht="25" customHeight="1" spans="1:12">
      <c r="A102" s="50"/>
      <c r="B102" s="54"/>
      <c r="C102" s="50"/>
      <c r="D102" s="50"/>
      <c r="E102" s="50"/>
      <c r="F102" s="50"/>
      <c r="G102" s="55"/>
      <c r="H102" s="51" t="s">
        <v>507</v>
      </c>
      <c r="I102" s="52"/>
      <c r="J102" s="52"/>
      <c r="K102" s="60"/>
      <c r="L102" s="61" t="s">
        <v>631</v>
      </c>
    </row>
    <row r="103" s="36" customFormat="1" ht="25" customHeight="1" spans="1:12">
      <c r="A103" s="50"/>
      <c r="B103" s="54"/>
      <c r="C103" s="50"/>
      <c r="D103" s="50"/>
      <c r="E103" s="50"/>
      <c r="F103" s="50"/>
      <c r="G103" s="55"/>
      <c r="H103" s="51" t="s">
        <v>509</v>
      </c>
      <c r="I103" s="52"/>
      <c r="J103" s="52"/>
      <c r="K103" s="60"/>
      <c r="L103" s="61" t="s">
        <v>632</v>
      </c>
    </row>
    <row r="104" s="36" customFormat="1" ht="25" customHeight="1" spans="1:12">
      <c r="A104" s="50"/>
      <c r="B104" s="54"/>
      <c r="C104" s="50"/>
      <c r="D104" s="50"/>
      <c r="E104" s="50"/>
      <c r="F104" s="50"/>
      <c r="G104" s="55"/>
      <c r="H104" s="51" t="s">
        <v>516</v>
      </c>
      <c r="I104" s="52"/>
      <c r="J104" s="52"/>
      <c r="K104" s="60"/>
      <c r="L104" s="61" t="s">
        <v>633</v>
      </c>
    </row>
    <row r="105" s="36" customFormat="1" ht="25" customHeight="1" spans="1:12">
      <c r="A105" s="50"/>
      <c r="B105" s="54"/>
      <c r="C105" s="50"/>
      <c r="D105" s="50"/>
      <c r="E105" s="50"/>
      <c r="F105" s="50"/>
      <c r="G105" s="55"/>
      <c r="H105" s="51" t="s">
        <v>520</v>
      </c>
      <c r="I105" s="52"/>
      <c r="J105" s="52"/>
      <c r="K105" s="60"/>
      <c r="L105" s="61" t="s">
        <v>634</v>
      </c>
    </row>
    <row r="106" s="36" customFormat="1" ht="25" customHeight="1" spans="1:12">
      <c r="A106" s="50"/>
      <c r="B106" s="54"/>
      <c r="C106" s="50"/>
      <c r="D106" s="50"/>
      <c r="E106" s="50"/>
      <c r="F106" s="50"/>
      <c r="G106" s="55"/>
      <c r="H106" s="51" t="s">
        <v>523</v>
      </c>
      <c r="I106" s="52"/>
      <c r="J106" s="52"/>
      <c r="K106" s="60"/>
      <c r="L106" s="61" t="s">
        <v>635</v>
      </c>
    </row>
    <row r="107" s="36" customFormat="1" ht="25" customHeight="1" spans="1:12">
      <c r="A107" s="50"/>
      <c r="B107" s="54"/>
      <c r="C107" s="50"/>
      <c r="D107" s="50"/>
      <c r="E107" s="50"/>
      <c r="F107" s="50"/>
      <c r="G107" s="55"/>
      <c r="H107" s="51" t="s">
        <v>526</v>
      </c>
      <c r="I107" s="52"/>
      <c r="J107" s="52"/>
      <c r="K107" s="60"/>
      <c r="L107" s="61" t="s">
        <v>636</v>
      </c>
    </row>
    <row r="108" s="36" customFormat="1" ht="25" customHeight="1" spans="1:12">
      <c r="A108" s="50"/>
      <c r="B108" s="54"/>
      <c r="C108" s="50"/>
      <c r="D108" s="50"/>
      <c r="E108" s="50"/>
      <c r="F108" s="50"/>
      <c r="G108" s="55"/>
      <c r="H108" s="51" t="s">
        <v>529</v>
      </c>
      <c r="I108" s="52"/>
      <c r="J108" s="52"/>
      <c r="K108" s="60"/>
      <c r="L108" s="61" t="s">
        <v>637</v>
      </c>
    </row>
    <row r="109" s="36" customFormat="1" ht="25" customHeight="1" spans="1:12">
      <c r="A109" s="50"/>
      <c r="B109" s="54"/>
      <c r="C109" s="50"/>
      <c r="D109" s="50"/>
      <c r="E109" s="50"/>
      <c r="F109" s="50"/>
      <c r="G109" s="55"/>
      <c r="H109" s="51" t="s">
        <v>536</v>
      </c>
      <c r="I109" s="52"/>
      <c r="J109" s="52"/>
      <c r="K109" s="60"/>
      <c r="L109" s="61" t="s">
        <v>638</v>
      </c>
    </row>
    <row r="110" s="36" customFormat="1" ht="25" customHeight="1" spans="1:12">
      <c r="A110" s="50"/>
      <c r="B110" s="54"/>
      <c r="C110" s="50"/>
      <c r="D110" s="50"/>
      <c r="E110" s="50"/>
      <c r="F110" s="50"/>
      <c r="G110" s="55"/>
      <c r="H110" s="51" t="s">
        <v>544</v>
      </c>
      <c r="I110" s="52"/>
      <c r="J110" s="52"/>
      <c r="K110" s="60"/>
      <c r="L110" s="61" t="s">
        <v>639</v>
      </c>
    </row>
    <row r="111" s="36" customFormat="1" ht="25" customHeight="1" spans="1:12">
      <c r="A111" s="50"/>
      <c r="B111" s="54"/>
      <c r="C111" s="50"/>
      <c r="D111" s="50"/>
      <c r="E111" s="50"/>
      <c r="F111" s="50"/>
      <c r="G111" s="55"/>
      <c r="H111" s="51" t="s">
        <v>553</v>
      </c>
      <c r="I111" s="52"/>
      <c r="J111" s="52"/>
      <c r="K111" s="60"/>
      <c r="L111" s="61" t="s">
        <v>640</v>
      </c>
    </row>
    <row r="112" s="36" customFormat="1" ht="25" customHeight="1" spans="1:12">
      <c r="A112" s="50"/>
      <c r="B112" s="54"/>
      <c r="C112" s="50"/>
      <c r="D112" s="50"/>
      <c r="E112" s="50"/>
      <c r="F112" s="50"/>
      <c r="G112" s="55"/>
      <c r="H112" s="51" t="s">
        <v>555</v>
      </c>
      <c r="I112" s="52"/>
      <c r="J112" s="52"/>
      <c r="K112" s="60"/>
      <c r="L112" s="61" t="s">
        <v>470</v>
      </c>
    </row>
    <row r="113" s="36" customFormat="1" ht="25" customHeight="1" spans="1:12">
      <c r="A113" s="50"/>
      <c r="B113" s="54"/>
      <c r="C113" s="50"/>
      <c r="D113" s="50"/>
      <c r="E113" s="50"/>
      <c r="F113" s="50"/>
      <c r="G113" s="55"/>
      <c r="H113" s="51" t="s">
        <v>556</v>
      </c>
      <c r="I113" s="52"/>
      <c r="J113" s="52"/>
      <c r="K113" s="60"/>
      <c r="L113" s="61" t="s">
        <v>487</v>
      </c>
    </row>
    <row r="114" s="36" customFormat="1" ht="25" customHeight="1" spans="1:12">
      <c r="A114" s="50"/>
      <c r="B114" s="54"/>
      <c r="C114" s="50"/>
      <c r="D114" s="50"/>
      <c r="E114" s="50"/>
      <c r="F114" s="50"/>
      <c r="G114" s="55"/>
      <c r="H114" s="51" t="s">
        <v>557</v>
      </c>
      <c r="I114" s="52"/>
      <c r="J114" s="52"/>
      <c r="K114" s="60"/>
      <c r="L114" s="61" t="s">
        <v>470</v>
      </c>
    </row>
    <row r="115" s="36" customFormat="1" ht="25" customHeight="1" spans="1:12">
      <c r="A115" s="50"/>
      <c r="B115" s="54"/>
      <c r="C115" s="50"/>
      <c r="D115" s="50"/>
      <c r="E115" s="50"/>
      <c r="F115" s="50"/>
      <c r="G115" s="55"/>
      <c r="H115" s="51" t="s">
        <v>560</v>
      </c>
      <c r="I115" s="52"/>
      <c r="J115" s="52"/>
      <c r="K115" s="60"/>
      <c r="L115" s="61" t="s">
        <v>641</v>
      </c>
    </row>
    <row r="116" s="36" customFormat="1" ht="25" customHeight="1" spans="1:12">
      <c r="A116" s="50"/>
      <c r="B116" s="54"/>
      <c r="C116" s="50"/>
      <c r="D116" s="50"/>
      <c r="E116" s="50"/>
      <c r="F116" s="50"/>
      <c r="G116" s="55"/>
      <c r="H116" s="51" t="s">
        <v>563</v>
      </c>
      <c r="I116" s="52"/>
      <c r="J116" s="52"/>
      <c r="K116" s="60"/>
      <c r="L116" s="61" t="s">
        <v>642</v>
      </c>
    </row>
    <row r="117" s="36" customFormat="1" ht="25" customHeight="1" spans="1:12">
      <c r="A117" s="50"/>
      <c r="B117" s="69"/>
      <c r="C117" s="50"/>
      <c r="D117" s="50"/>
      <c r="E117" s="50"/>
      <c r="F117" s="50"/>
      <c r="G117" s="55"/>
      <c r="H117" s="70" t="s">
        <v>568</v>
      </c>
      <c r="I117" s="71"/>
      <c r="J117" s="71"/>
      <c r="K117" s="72"/>
      <c r="L117" s="73" t="s">
        <v>643</v>
      </c>
    </row>
    <row r="118" s="36" customFormat="1" ht="25" customHeight="1" spans="1:12">
      <c r="A118" s="50"/>
      <c r="B118" s="53" t="s">
        <v>423</v>
      </c>
      <c r="C118" s="50" t="s">
        <v>424</v>
      </c>
      <c r="D118" s="50"/>
      <c r="E118" s="50"/>
      <c r="F118" s="50"/>
      <c r="G118" s="41" t="s">
        <v>505</v>
      </c>
      <c r="H118" s="41" t="s">
        <v>425</v>
      </c>
      <c r="I118" s="41"/>
      <c r="J118" s="41"/>
      <c r="K118" s="41"/>
      <c r="L118" s="62" t="s">
        <v>28</v>
      </c>
    </row>
    <row r="119" s="36" customFormat="1" ht="43" customHeight="1" spans="1:12">
      <c r="A119" s="50"/>
      <c r="B119" s="54"/>
      <c r="C119" s="50"/>
      <c r="D119" s="50"/>
      <c r="E119" s="50"/>
      <c r="F119" s="50"/>
      <c r="G119" s="41" t="s">
        <v>507</v>
      </c>
      <c r="H119" s="41" t="s">
        <v>644</v>
      </c>
      <c r="I119" s="41"/>
      <c r="J119" s="41"/>
      <c r="K119" s="41"/>
      <c r="L119" s="61" t="s">
        <v>645</v>
      </c>
    </row>
    <row r="120" s="36" customFormat="1" ht="25" customHeight="1" spans="1:12">
      <c r="A120" s="50"/>
      <c r="B120" s="54"/>
      <c r="C120" s="50"/>
      <c r="D120" s="50"/>
      <c r="E120" s="50"/>
      <c r="F120" s="50"/>
      <c r="G120" s="41" t="s">
        <v>523</v>
      </c>
      <c r="H120" s="41" t="s">
        <v>646</v>
      </c>
      <c r="I120" s="41"/>
      <c r="J120" s="41"/>
      <c r="K120" s="41"/>
      <c r="L120" s="62" t="s">
        <v>647</v>
      </c>
    </row>
    <row r="121" s="36" customFormat="1" ht="25" customHeight="1" spans="1:12">
      <c r="A121" s="50"/>
      <c r="B121" s="54"/>
      <c r="C121" s="50"/>
      <c r="D121" s="50"/>
      <c r="E121" s="50"/>
      <c r="F121" s="50"/>
      <c r="G121" s="41" t="s">
        <v>529</v>
      </c>
      <c r="H121" s="41" t="s">
        <v>648</v>
      </c>
      <c r="I121" s="41"/>
      <c r="J121" s="41"/>
      <c r="K121" s="41"/>
      <c r="L121" s="62" t="s">
        <v>28</v>
      </c>
    </row>
    <row r="122" s="36" customFormat="1" ht="25" customHeight="1" spans="1:12">
      <c r="A122" s="50"/>
      <c r="B122" s="54"/>
      <c r="C122" s="50"/>
      <c r="D122" s="50"/>
      <c r="E122" s="50"/>
      <c r="F122" s="50"/>
      <c r="G122" s="43" t="s">
        <v>553</v>
      </c>
      <c r="H122" s="41" t="s">
        <v>452</v>
      </c>
      <c r="I122" s="41"/>
      <c r="J122" s="41"/>
      <c r="K122" s="41"/>
      <c r="L122" s="62" t="s">
        <v>453</v>
      </c>
    </row>
    <row r="123" s="36" customFormat="1" ht="25" customHeight="1" spans="1:12">
      <c r="A123" s="50"/>
      <c r="B123" s="54"/>
      <c r="C123" s="50"/>
      <c r="D123" s="50"/>
      <c r="E123" s="50"/>
      <c r="F123" s="50"/>
      <c r="G123" s="46"/>
      <c r="H123" s="41" t="s">
        <v>454</v>
      </c>
      <c r="I123" s="41"/>
      <c r="J123" s="41"/>
      <c r="K123" s="41"/>
      <c r="L123" s="62" t="s">
        <v>453</v>
      </c>
    </row>
    <row r="124" s="36" customFormat="1" ht="25" customHeight="1" spans="1:12">
      <c r="A124" s="50"/>
      <c r="B124" s="54"/>
      <c r="C124" s="50"/>
      <c r="D124" s="50"/>
      <c r="E124" s="50"/>
      <c r="F124" s="50"/>
      <c r="G124" s="41" t="s">
        <v>563</v>
      </c>
      <c r="H124" s="41" t="s">
        <v>649</v>
      </c>
      <c r="I124" s="41"/>
      <c r="J124" s="41"/>
      <c r="K124" s="41"/>
      <c r="L124" s="61" t="s">
        <v>28</v>
      </c>
    </row>
    <row r="125" s="36" customFormat="1" ht="25" customHeight="1" spans="1:12">
      <c r="A125" s="50"/>
      <c r="B125" s="54"/>
      <c r="C125" s="50"/>
      <c r="D125" s="50"/>
      <c r="E125" s="50"/>
      <c r="F125" s="50"/>
      <c r="G125" s="41" t="s">
        <v>568</v>
      </c>
      <c r="H125" s="41" t="s">
        <v>650</v>
      </c>
      <c r="I125" s="41"/>
      <c r="J125" s="41"/>
      <c r="K125" s="41"/>
      <c r="L125" s="61" t="s">
        <v>28</v>
      </c>
    </row>
    <row r="126" s="36" customFormat="1" ht="25" customHeight="1" spans="1:12">
      <c r="A126" s="50"/>
      <c r="B126" s="54"/>
      <c r="C126" s="50" t="s">
        <v>426</v>
      </c>
      <c r="D126" s="50"/>
      <c r="E126" s="50"/>
      <c r="F126" s="50"/>
      <c r="G126" s="41" t="s">
        <v>505</v>
      </c>
      <c r="H126" s="41" t="s">
        <v>427</v>
      </c>
      <c r="I126" s="41"/>
      <c r="J126" s="41"/>
      <c r="K126" s="41"/>
      <c r="L126" s="61" t="s">
        <v>28</v>
      </c>
    </row>
    <row r="127" s="36" customFormat="1" ht="43" customHeight="1" spans="1:12">
      <c r="A127" s="50"/>
      <c r="B127" s="54"/>
      <c r="C127" s="50"/>
      <c r="D127" s="50"/>
      <c r="E127" s="50"/>
      <c r="F127" s="50"/>
      <c r="G127" s="41" t="s">
        <v>507</v>
      </c>
      <c r="H127" s="41" t="s">
        <v>651</v>
      </c>
      <c r="I127" s="41"/>
      <c r="J127" s="41"/>
      <c r="K127" s="41"/>
      <c r="L127" s="61" t="s">
        <v>28</v>
      </c>
    </row>
    <row r="128" s="36" customFormat="1" ht="25" customHeight="1" spans="1:12">
      <c r="A128" s="50"/>
      <c r="B128" s="54"/>
      <c r="C128" s="50"/>
      <c r="D128" s="50"/>
      <c r="E128" s="50"/>
      <c r="F128" s="50"/>
      <c r="G128" s="41" t="s">
        <v>553</v>
      </c>
      <c r="H128" s="41" t="s">
        <v>455</v>
      </c>
      <c r="I128" s="41"/>
      <c r="J128" s="41"/>
      <c r="K128" s="41"/>
      <c r="L128" s="61" t="s">
        <v>453</v>
      </c>
    </row>
    <row r="129" s="36" customFormat="1" ht="25" customHeight="1" spans="1:12">
      <c r="A129" s="50"/>
      <c r="B129" s="54"/>
      <c r="C129" s="50"/>
      <c r="D129" s="50"/>
      <c r="E129" s="50"/>
      <c r="F129" s="50"/>
      <c r="G129" s="41" t="s">
        <v>555</v>
      </c>
      <c r="H129" s="41" t="s">
        <v>471</v>
      </c>
      <c r="I129" s="41"/>
      <c r="J129" s="41"/>
      <c r="K129" s="41"/>
      <c r="L129" s="61" t="s">
        <v>472</v>
      </c>
    </row>
    <row r="130" s="36" customFormat="1" ht="25" customHeight="1" spans="1:12">
      <c r="A130" s="50"/>
      <c r="B130" s="54"/>
      <c r="C130" s="50"/>
      <c r="D130" s="50"/>
      <c r="E130" s="50"/>
      <c r="F130" s="50"/>
      <c r="G130" s="41" t="s">
        <v>556</v>
      </c>
      <c r="H130" s="41" t="s">
        <v>471</v>
      </c>
      <c r="I130" s="41"/>
      <c r="J130" s="41"/>
      <c r="K130" s="41"/>
      <c r="L130" s="61" t="s">
        <v>472</v>
      </c>
    </row>
    <row r="131" s="36" customFormat="1" ht="25" customHeight="1" spans="1:12">
      <c r="A131" s="50"/>
      <c r="B131" s="54"/>
      <c r="C131" s="50"/>
      <c r="D131" s="50"/>
      <c r="E131" s="50"/>
      <c r="F131" s="50"/>
      <c r="G131" s="43" t="s">
        <v>560</v>
      </c>
      <c r="H131" s="41" t="s">
        <v>652</v>
      </c>
      <c r="I131" s="41"/>
      <c r="J131" s="41"/>
      <c r="K131" s="41"/>
      <c r="L131" s="61" t="s">
        <v>653</v>
      </c>
    </row>
    <row r="132" s="36" customFormat="1" ht="25" customHeight="1" spans="1:12">
      <c r="A132" s="50"/>
      <c r="B132" s="54"/>
      <c r="C132" s="50"/>
      <c r="D132" s="50"/>
      <c r="E132" s="50"/>
      <c r="F132" s="50"/>
      <c r="G132" s="46"/>
      <c r="H132" s="41" t="s">
        <v>654</v>
      </c>
      <c r="I132" s="41"/>
      <c r="J132" s="41"/>
      <c r="K132" s="41"/>
      <c r="L132" s="61" t="s">
        <v>552</v>
      </c>
    </row>
    <row r="133" s="36" customFormat="1" ht="25" customHeight="1" spans="1:12">
      <c r="A133" s="50"/>
      <c r="B133" s="54"/>
      <c r="C133" s="50"/>
      <c r="D133" s="50"/>
      <c r="E133" s="50"/>
      <c r="F133" s="50"/>
      <c r="G133" s="41" t="s">
        <v>563</v>
      </c>
      <c r="H133" s="74" t="s">
        <v>655</v>
      </c>
      <c r="I133" s="74"/>
      <c r="J133" s="74"/>
      <c r="K133" s="74"/>
      <c r="L133" s="61" t="s">
        <v>28</v>
      </c>
    </row>
    <row r="134" s="36" customFormat="1" ht="25" customHeight="1" spans="1:12">
      <c r="A134" s="50"/>
      <c r="B134" s="54"/>
      <c r="C134" s="50"/>
      <c r="D134" s="50"/>
      <c r="E134" s="50"/>
      <c r="F134" s="50"/>
      <c r="G134" s="41" t="s">
        <v>568</v>
      </c>
      <c r="H134" s="41" t="s">
        <v>656</v>
      </c>
      <c r="I134" s="41"/>
      <c r="J134" s="41"/>
      <c r="K134" s="41"/>
      <c r="L134" s="61" t="s">
        <v>28</v>
      </c>
    </row>
    <row r="135" s="36" customFormat="1" ht="25" customHeight="1" spans="1:12">
      <c r="A135" s="50"/>
      <c r="B135" s="54"/>
      <c r="C135" s="50" t="s">
        <v>428</v>
      </c>
      <c r="D135" s="50"/>
      <c r="E135" s="50"/>
      <c r="F135" s="50"/>
      <c r="G135" s="41" t="s">
        <v>505</v>
      </c>
      <c r="H135" s="41" t="s">
        <v>429</v>
      </c>
      <c r="I135" s="41"/>
      <c r="J135" s="41"/>
      <c r="K135" s="41"/>
      <c r="L135" s="61" t="s">
        <v>28</v>
      </c>
    </row>
    <row r="136" s="36" customFormat="1" ht="25" customHeight="1" spans="1:12">
      <c r="A136" s="50"/>
      <c r="B136" s="54"/>
      <c r="C136" s="50"/>
      <c r="D136" s="50"/>
      <c r="E136" s="50"/>
      <c r="F136" s="50"/>
      <c r="G136" s="41" t="s">
        <v>563</v>
      </c>
      <c r="H136" s="41" t="s">
        <v>657</v>
      </c>
      <c r="I136" s="41"/>
      <c r="J136" s="41"/>
      <c r="K136" s="41"/>
      <c r="L136" s="61" t="s">
        <v>28</v>
      </c>
    </row>
    <row r="137" s="36" customFormat="1" ht="25" customHeight="1" spans="1:12">
      <c r="A137" s="50"/>
      <c r="B137" s="54"/>
      <c r="C137" s="50"/>
      <c r="D137" s="50"/>
      <c r="E137" s="50"/>
      <c r="F137" s="50"/>
      <c r="G137" s="41" t="s">
        <v>568</v>
      </c>
      <c r="H137" s="41" t="s">
        <v>658</v>
      </c>
      <c r="I137" s="41"/>
      <c r="J137" s="41"/>
      <c r="K137" s="41"/>
      <c r="L137" s="61" t="s">
        <v>28</v>
      </c>
    </row>
    <row r="138" s="36" customFormat="1" ht="25" customHeight="1" spans="1:12">
      <c r="A138" s="50"/>
      <c r="B138" s="54"/>
      <c r="C138" s="66" t="s">
        <v>430</v>
      </c>
      <c r="D138" s="67"/>
      <c r="E138" s="67"/>
      <c r="F138" s="68"/>
      <c r="G138" s="41" t="s">
        <v>505</v>
      </c>
      <c r="H138" s="41" t="s">
        <v>431</v>
      </c>
      <c r="I138" s="41"/>
      <c r="J138" s="41"/>
      <c r="K138" s="41"/>
      <c r="L138" s="61" t="s">
        <v>28</v>
      </c>
    </row>
    <row r="139" s="36" customFormat="1" ht="25" customHeight="1" spans="1:12">
      <c r="A139" s="50"/>
      <c r="B139" s="54"/>
      <c r="C139" s="66"/>
      <c r="D139" s="67"/>
      <c r="E139" s="67"/>
      <c r="F139" s="68"/>
      <c r="G139" s="41" t="s">
        <v>553</v>
      </c>
      <c r="H139" s="41" t="s">
        <v>456</v>
      </c>
      <c r="I139" s="41"/>
      <c r="J139" s="41"/>
      <c r="K139" s="41"/>
      <c r="L139" s="61" t="s">
        <v>457</v>
      </c>
    </row>
    <row r="140" s="36" customFormat="1" ht="25" customHeight="1" spans="1:12">
      <c r="A140" s="50"/>
      <c r="B140" s="54"/>
      <c r="C140" s="66"/>
      <c r="D140" s="67"/>
      <c r="E140" s="67"/>
      <c r="F140" s="68"/>
      <c r="G140" s="41" t="s">
        <v>563</v>
      </c>
      <c r="H140" s="41" t="s">
        <v>659</v>
      </c>
      <c r="I140" s="41"/>
      <c r="J140" s="41"/>
      <c r="K140" s="41"/>
      <c r="L140" s="61" t="s">
        <v>28</v>
      </c>
    </row>
    <row r="141" s="36" customFormat="1" ht="25" customHeight="1" spans="1:12">
      <c r="A141" s="50"/>
      <c r="B141" s="69"/>
      <c r="C141" s="75"/>
      <c r="D141" s="76"/>
      <c r="E141" s="76"/>
      <c r="F141" s="77"/>
      <c r="G141" s="41" t="s">
        <v>568</v>
      </c>
      <c r="H141" s="41" t="s">
        <v>660</v>
      </c>
      <c r="I141" s="41"/>
      <c r="J141" s="41"/>
      <c r="K141" s="41"/>
      <c r="L141" s="61" t="s">
        <v>28</v>
      </c>
    </row>
    <row r="142" s="36" customFormat="1" ht="25" customHeight="1" spans="1:12">
      <c r="A142" s="50"/>
      <c r="B142" s="50" t="s">
        <v>432</v>
      </c>
      <c r="C142" s="63" t="s">
        <v>434</v>
      </c>
      <c r="D142" s="64"/>
      <c r="E142" s="64"/>
      <c r="F142" s="65"/>
      <c r="G142" s="51" t="s">
        <v>661</v>
      </c>
      <c r="H142" s="52"/>
      <c r="I142" s="52"/>
      <c r="J142" s="52"/>
      <c r="K142" s="52"/>
      <c r="L142" s="62" t="s">
        <v>435</v>
      </c>
    </row>
    <row r="143" s="36" customFormat="1" ht="25" customHeight="1" spans="1:12">
      <c r="A143" s="50"/>
      <c r="B143" s="50"/>
      <c r="C143" s="66"/>
      <c r="D143" s="67"/>
      <c r="E143" s="67"/>
      <c r="F143" s="68"/>
      <c r="G143" s="51" t="s">
        <v>662</v>
      </c>
      <c r="H143" s="52"/>
      <c r="I143" s="52"/>
      <c r="J143" s="52"/>
      <c r="K143" s="52"/>
      <c r="L143" s="62" t="s">
        <v>460</v>
      </c>
    </row>
    <row r="144" s="36" customFormat="1" ht="25" customHeight="1" spans="1:12">
      <c r="A144" s="50"/>
      <c r="B144" s="50"/>
      <c r="C144" s="75"/>
      <c r="D144" s="76"/>
      <c r="E144" s="76"/>
      <c r="F144" s="77"/>
      <c r="G144" s="51" t="s">
        <v>434</v>
      </c>
      <c r="H144" s="52"/>
      <c r="I144" s="52"/>
      <c r="J144" s="52"/>
      <c r="K144" s="52"/>
      <c r="L144" s="62" t="s">
        <v>467</v>
      </c>
    </row>
    <row r="145" s="35" customFormat="1" ht="31" customHeight="1" spans="1:12">
      <c r="A145" s="78" t="s">
        <v>663</v>
      </c>
      <c r="B145" s="78"/>
      <c r="C145" s="78"/>
      <c r="D145" s="78"/>
      <c r="E145" s="78"/>
      <c r="F145" s="78"/>
      <c r="G145" s="78"/>
      <c r="H145" s="78"/>
      <c r="I145" s="78"/>
      <c r="J145" s="78"/>
      <c r="K145" s="78"/>
      <c r="L145" s="78"/>
    </row>
  </sheetData>
  <mergeCells count="191">
    <mergeCell ref="A1:L1"/>
    <mergeCell ref="A2:L2"/>
    <mergeCell ref="A3:L3"/>
    <mergeCell ref="B4:L4"/>
    <mergeCell ref="B5:F5"/>
    <mergeCell ref="G5:I5"/>
    <mergeCell ref="J5:L5"/>
    <mergeCell ref="D6:F6"/>
    <mergeCell ref="G6:I6"/>
    <mergeCell ref="J6:L6"/>
    <mergeCell ref="D7:F7"/>
    <mergeCell ref="G7:I7"/>
    <mergeCell ref="J7:L7"/>
    <mergeCell ref="D8:F8"/>
    <mergeCell ref="G8:I8"/>
    <mergeCell ref="J8:L8"/>
    <mergeCell ref="B11:L11"/>
    <mergeCell ref="C12:F12"/>
    <mergeCell ref="G12:K12"/>
    <mergeCell ref="C13:F13"/>
    <mergeCell ref="G13:K13"/>
    <mergeCell ref="H14:K14"/>
    <mergeCell ref="H15:K15"/>
    <mergeCell ref="H16:K16"/>
    <mergeCell ref="H17:K17"/>
    <mergeCell ref="H18:K18"/>
    <mergeCell ref="H19:K19"/>
    <mergeCell ref="H20:K20"/>
    <mergeCell ref="H21:K21"/>
    <mergeCell ref="H22:K22"/>
    <mergeCell ref="H23:K23"/>
    <mergeCell ref="H24:K24"/>
    <mergeCell ref="H25:K25"/>
    <mergeCell ref="H26:K26"/>
    <mergeCell ref="H27:K27"/>
    <mergeCell ref="H28:K28"/>
    <mergeCell ref="H29:K29"/>
    <mergeCell ref="H30:K30"/>
    <mergeCell ref="H31:K31"/>
    <mergeCell ref="H32:K32"/>
    <mergeCell ref="H33:K33"/>
    <mergeCell ref="H34:K34"/>
    <mergeCell ref="H35:K35"/>
    <mergeCell ref="H36:K36"/>
    <mergeCell ref="H37:K37"/>
    <mergeCell ref="H38:K38"/>
    <mergeCell ref="H39:K39"/>
    <mergeCell ref="H40:K40"/>
    <mergeCell ref="H41:K41"/>
    <mergeCell ref="H42:K42"/>
    <mergeCell ref="H43:K43"/>
    <mergeCell ref="H44:K44"/>
    <mergeCell ref="H45:K45"/>
    <mergeCell ref="H46:K46"/>
    <mergeCell ref="H47:K47"/>
    <mergeCell ref="H48:K48"/>
    <mergeCell ref="H49:K49"/>
    <mergeCell ref="H50:K50"/>
    <mergeCell ref="H51:K51"/>
    <mergeCell ref="H52:K52"/>
    <mergeCell ref="H53:K53"/>
    <mergeCell ref="H54:K54"/>
    <mergeCell ref="H55:K55"/>
    <mergeCell ref="H56:K56"/>
    <mergeCell ref="H57:K57"/>
    <mergeCell ref="H58:K58"/>
    <mergeCell ref="H59:K59"/>
    <mergeCell ref="H60:K60"/>
    <mergeCell ref="H61:K61"/>
    <mergeCell ref="H62:K62"/>
    <mergeCell ref="H63:K63"/>
    <mergeCell ref="H64:K64"/>
    <mergeCell ref="H65:K65"/>
    <mergeCell ref="H66:K66"/>
    <mergeCell ref="H67:K67"/>
    <mergeCell ref="H68:K68"/>
    <mergeCell ref="H69:K69"/>
    <mergeCell ref="H70:K70"/>
    <mergeCell ref="H71:K71"/>
    <mergeCell ref="H72:K72"/>
    <mergeCell ref="H73:K73"/>
    <mergeCell ref="H74:K74"/>
    <mergeCell ref="H75:K75"/>
    <mergeCell ref="H76:K76"/>
    <mergeCell ref="H77:K77"/>
    <mergeCell ref="H78:K78"/>
    <mergeCell ref="H79:K79"/>
    <mergeCell ref="H80:K80"/>
    <mergeCell ref="H81:K81"/>
    <mergeCell ref="H82:K82"/>
    <mergeCell ref="H83:K83"/>
    <mergeCell ref="H84:K84"/>
    <mergeCell ref="H85:K85"/>
    <mergeCell ref="H86:K86"/>
    <mergeCell ref="H87:K87"/>
    <mergeCell ref="H88:K88"/>
    <mergeCell ref="H89:K89"/>
    <mergeCell ref="H90:K90"/>
    <mergeCell ref="H91:K91"/>
    <mergeCell ref="H92:K92"/>
    <mergeCell ref="H93:K93"/>
    <mergeCell ref="H94:K94"/>
    <mergeCell ref="H95:K95"/>
    <mergeCell ref="H96:K96"/>
    <mergeCell ref="G97:K97"/>
    <mergeCell ref="G98:K98"/>
    <mergeCell ref="H99:K99"/>
    <mergeCell ref="H100:K100"/>
    <mergeCell ref="H101:K101"/>
    <mergeCell ref="H102:K102"/>
    <mergeCell ref="H103:K103"/>
    <mergeCell ref="H104:K104"/>
    <mergeCell ref="H105:K105"/>
    <mergeCell ref="H106:K106"/>
    <mergeCell ref="H107:K107"/>
    <mergeCell ref="H108:K108"/>
    <mergeCell ref="H109:K109"/>
    <mergeCell ref="H110:K110"/>
    <mergeCell ref="H111:K111"/>
    <mergeCell ref="H112:K112"/>
    <mergeCell ref="H113:K113"/>
    <mergeCell ref="H114:K114"/>
    <mergeCell ref="H115:K115"/>
    <mergeCell ref="H116:K116"/>
    <mergeCell ref="H117:K117"/>
    <mergeCell ref="H118:K118"/>
    <mergeCell ref="H119:K119"/>
    <mergeCell ref="H120:K120"/>
    <mergeCell ref="H121:K121"/>
    <mergeCell ref="H122:K122"/>
    <mergeCell ref="H123:K123"/>
    <mergeCell ref="H124:K124"/>
    <mergeCell ref="H125:K125"/>
    <mergeCell ref="H126:K126"/>
    <mergeCell ref="H127:K127"/>
    <mergeCell ref="H128:K128"/>
    <mergeCell ref="H129:K129"/>
    <mergeCell ref="H130:K130"/>
    <mergeCell ref="H131:K131"/>
    <mergeCell ref="H132:K132"/>
    <mergeCell ref="H133:K133"/>
    <mergeCell ref="H134:K134"/>
    <mergeCell ref="H135:K135"/>
    <mergeCell ref="H136:K136"/>
    <mergeCell ref="H137:K137"/>
    <mergeCell ref="H138:K138"/>
    <mergeCell ref="H139:K139"/>
    <mergeCell ref="H140:K140"/>
    <mergeCell ref="H141:K141"/>
    <mergeCell ref="G142:K142"/>
    <mergeCell ref="G143:K143"/>
    <mergeCell ref="G144:K144"/>
    <mergeCell ref="A145:L145"/>
    <mergeCell ref="A5:A8"/>
    <mergeCell ref="A9:A10"/>
    <mergeCell ref="A13:A144"/>
    <mergeCell ref="B14:B117"/>
    <mergeCell ref="B118:B141"/>
    <mergeCell ref="B142:B144"/>
    <mergeCell ref="G14:G15"/>
    <mergeCell ref="G17:G19"/>
    <mergeCell ref="G20:G21"/>
    <mergeCell ref="G25:G27"/>
    <mergeCell ref="G28:G31"/>
    <mergeCell ref="G32:G36"/>
    <mergeCell ref="G37:G38"/>
    <mergeCell ref="G40:G42"/>
    <mergeCell ref="G43:G44"/>
    <mergeCell ref="G46:G47"/>
    <mergeCell ref="G48:G56"/>
    <mergeCell ref="G61:G62"/>
    <mergeCell ref="G66:G67"/>
    <mergeCell ref="G68:G69"/>
    <mergeCell ref="G75:G76"/>
    <mergeCell ref="G79:G80"/>
    <mergeCell ref="G87:G88"/>
    <mergeCell ref="G99:G100"/>
    <mergeCell ref="G101:G117"/>
    <mergeCell ref="G122:G123"/>
    <mergeCell ref="G131:G132"/>
    <mergeCell ref="B6:C8"/>
    <mergeCell ref="B9:L10"/>
    <mergeCell ref="C14:F56"/>
    <mergeCell ref="C57:F77"/>
    <mergeCell ref="C78:F96"/>
    <mergeCell ref="C97:F117"/>
    <mergeCell ref="C118:F125"/>
    <mergeCell ref="C126:F134"/>
    <mergeCell ref="C135:F137"/>
    <mergeCell ref="C138:F141"/>
    <mergeCell ref="C142:F144"/>
  </mergeCells>
  <printOptions horizontalCentered="1"/>
  <pageMargins left="0.66875" right="0.393055555555556" top="0.629861111111111" bottom="0.389583333333333" header="0.35" footer="0.409027777777778"/>
  <pageSetup paperSize="9" fitToHeight="0" orientation="portrait" horizontalDpi="600" verticalDpi="600"/>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0"/>
  <sheetViews>
    <sheetView showGridLines="0" view="pageBreakPreview" zoomScaleNormal="100" topLeftCell="A9" workbookViewId="0">
      <selection activeCell="F9" sqref="F9"/>
    </sheetView>
  </sheetViews>
  <sheetFormatPr defaultColWidth="12" defaultRowHeight="15.6" outlineLevelCol="6"/>
  <cols>
    <col min="1" max="1" width="14.8333333333333" style="1" customWidth="1"/>
    <col min="2" max="2" width="14" style="1" customWidth="1"/>
    <col min="3" max="3" width="14.8333333333333" style="1" customWidth="1"/>
    <col min="4" max="4" width="29.6666666666667" style="1" customWidth="1"/>
    <col min="5" max="5" width="28" style="1" customWidth="1"/>
    <col min="6" max="7" width="32.1666666666667" style="1" customWidth="1"/>
    <col min="8" max="16384" width="12" style="1"/>
  </cols>
  <sheetData>
    <row r="1" ht="16.5" customHeight="1" spans="1:4">
      <c r="A1" s="2" t="s">
        <v>44</v>
      </c>
      <c r="B1" s="3"/>
      <c r="C1" s="3"/>
      <c r="D1" s="3"/>
    </row>
    <row r="2" ht="33.75" customHeight="1" spans="1:7">
      <c r="A2" s="4" t="s">
        <v>45</v>
      </c>
      <c r="B2" s="4"/>
      <c r="C2" s="4"/>
      <c r="D2" s="4"/>
      <c r="E2" s="4"/>
      <c r="F2" s="4"/>
      <c r="G2" s="4"/>
    </row>
    <row r="3" ht="14.25" customHeight="1" spans="1:5">
      <c r="A3" s="5"/>
      <c r="B3" s="5"/>
      <c r="C3" s="5"/>
      <c r="D3" s="5"/>
      <c r="E3" s="5"/>
    </row>
    <row r="4" ht="21.75" customHeight="1" spans="1:4">
      <c r="A4" s="6"/>
      <c r="B4" s="7"/>
      <c r="C4" s="8"/>
      <c r="D4" s="8"/>
    </row>
    <row r="5" ht="21.95" customHeight="1" spans="1:7">
      <c r="A5" s="9" t="s">
        <v>395</v>
      </c>
      <c r="B5" s="10"/>
      <c r="C5" s="10"/>
      <c r="D5" s="9"/>
      <c r="E5" s="10"/>
      <c r="F5" s="10"/>
      <c r="G5" s="11"/>
    </row>
    <row r="6" ht="21.95" customHeight="1" spans="1:7">
      <c r="A6" s="12" t="s">
        <v>397</v>
      </c>
      <c r="B6" s="13"/>
      <c r="C6" s="13"/>
      <c r="D6" s="14"/>
      <c r="E6" s="14"/>
      <c r="F6" s="15" t="s">
        <v>664</v>
      </c>
      <c r="G6" s="16"/>
    </row>
    <row r="7" ht="21.95" customHeight="1" spans="1:7">
      <c r="A7" s="17" t="s">
        <v>399</v>
      </c>
      <c r="B7" s="18"/>
      <c r="C7" s="19"/>
      <c r="D7" s="20" t="s">
        <v>400</v>
      </c>
      <c r="E7" s="20"/>
      <c r="F7" s="16" t="s">
        <v>665</v>
      </c>
      <c r="G7" s="16"/>
    </row>
    <row r="8" ht="21.95" customHeight="1" spans="1:7">
      <c r="A8" s="21"/>
      <c r="B8" s="22"/>
      <c r="C8" s="23"/>
      <c r="D8" s="20" t="s">
        <v>401</v>
      </c>
      <c r="E8" s="20"/>
      <c r="F8" s="16" t="s">
        <v>666</v>
      </c>
      <c r="G8" s="16"/>
    </row>
    <row r="9" ht="21.95" customHeight="1" spans="1:7">
      <c r="A9" s="24"/>
      <c r="B9" s="25"/>
      <c r="C9" s="26"/>
      <c r="D9" s="20" t="s">
        <v>402</v>
      </c>
      <c r="E9" s="20"/>
      <c r="F9" s="16" t="s">
        <v>667</v>
      </c>
      <c r="G9" s="16"/>
    </row>
    <row r="10" ht="21.95" customHeight="1" spans="1:7">
      <c r="A10" s="15" t="s">
        <v>668</v>
      </c>
      <c r="B10" s="12" t="s">
        <v>669</v>
      </c>
      <c r="C10" s="13"/>
      <c r="D10" s="13"/>
      <c r="E10" s="27"/>
      <c r="F10" s="9" t="s">
        <v>403</v>
      </c>
      <c r="G10" s="11"/>
    </row>
    <row r="11" ht="101" customHeight="1" spans="1:7">
      <c r="A11" s="28"/>
      <c r="B11" s="29" t="s">
        <v>670</v>
      </c>
      <c r="C11" s="29"/>
      <c r="D11" s="29"/>
      <c r="E11" s="29"/>
      <c r="F11" s="30" t="s">
        <v>670</v>
      </c>
      <c r="G11" s="31"/>
    </row>
    <row r="12" ht="24" customHeight="1" spans="1:7">
      <c r="A12" s="14" t="s">
        <v>671</v>
      </c>
      <c r="B12" s="14" t="s">
        <v>406</v>
      </c>
      <c r="C12" s="14" t="s">
        <v>407</v>
      </c>
      <c r="D12" s="12" t="s">
        <v>408</v>
      </c>
      <c r="E12" s="27"/>
      <c r="F12" s="15" t="s">
        <v>409</v>
      </c>
      <c r="G12" s="15" t="s">
        <v>183</v>
      </c>
    </row>
    <row r="13" ht="21.95" customHeight="1" spans="1:7">
      <c r="A13" s="14"/>
      <c r="B13" s="14" t="s">
        <v>672</v>
      </c>
      <c r="C13" s="14" t="s">
        <v>411</v>
      </c>
      <c r="D13" s="32" t="s">
        <v>673</v>
      </c>
      <c r="E13" s="33"/>
      <c r="F13" s="16"/>
      <c r="G13" s="16"/>
    </row>
    <row r="14" ht="21.95" customHeight="1" spans="1:7">
      <c r="A14" s="14"/>
      <c r="B14" s="15"/>
      <c r="C14" s="14"/>
      <c r="D14" s="32" t="s">
        <v>674</v>
      </c>
      <c r="E14" s="33"/>
      <c r="F14" s="16"/>
      <c r="G14" s="16"/>
    </row>
    <row r="15" ht="21.95" customHeight="1" spans="1:7">
      <c r="A15" s="14"/>
      <c r="B15" s="15"/>
      <c r="C15" s="14"/>
      <c r="D15" s="32" t="s">
        <v>675</v>
      </c>
      <c r="E15" s="33"/>
      <c r="F15" s="16"/>
      <c r="G15" s="16"/>
    </row>
    <row r="16" ht="21.95" customHeight="1" spans="1:7">
      <c r="A16" s="14"/>
      <c r="B16" s="15"/>
      <c r="C16" s="14" t="s">
        <v>416</v>
      </c>
      <c r="D16" s="32" t="s">
        <v>673</v>
      </c>
      <c r="E16" s="33"/>
      <c r="F16" s="16"/>
      <c r="G16" s="16"/>
    </row>
    <row r="17" ht="21.95" customHeight="1" spans="1:7">
      <c r="A17" s="14"/>
      <c r="B17" s="15"/>
      <c r="C17" s="14"/>
      <c r="D17" s="32" t="s">
        <v>674</v>
      </c>
      <c r="E17" s="33"/>
      <c r="F17" s="16"/>
      <c r="G17" s="16"/>
    </row>
    <row r="18" ht="21.95" customHeight="1" spans="1:7">
      <c r="A18" s="14"/>
      <c r="B18" s="15"/>
      <c r="C18" s="14"/>
      <c r="D18" s="32" t="s">
        <v>675</v>
      </c>
      <c r="E18" s="33"/>
      <c r="F18" s="16"/>
      <c r="G18" s="16"/>
    </row>
    <row r="19" ht="21.95" customHeight="1" spans="1:7">
      <c r="A19" s="14"/>
      <c r="B19" s="15"/>
      <c r="C19" s="14" t="s">
        <v>418</v>
      </c>
      <c r="D19" s="32" t="s">
        <v>673</v>
      </c>
      <c r="E19" s="33"/>
      <c r="F19" s="16"/>
      <c r="G19" s="16"/>
    </row>
    <row r="20" ht="21.95" customHeight="1" spans="1:7">
      <c r="A20" s="14"/>
      <c r="B20" s="15"/>
      <c r="C20" s="14"/>
      <c r="D20" s="32" t="s">
        <v>674</v>
      </c>
      <c r="E20" s="33"/>
      <c r="F20" s="16"/>
      <c r="G20" s="16"/>
    </row>
    <row r="21" ht="21.95" customHeight="1" spans="1:7">
      <c r="A21" s="14"/>
      <c r="B21" s="15"/>
      <c r="C21" s="14"/>
      <c r="D21" s="32" t="s">
        <v>675</v>
      </c>
      <c r="E21" s="33"/>
      <c r="F21" s="16"/>
      <c r="G21" s="16"/>
    </row>
    <row r="22" ht="21.95" customHeight="1" spans="1:7">
      <c r="A22" s="14"/>
      <c r="B22" s="15"/>
      <c r="C22" s="14" t="s">
        <v>420</v>
      </c>
      <c r="D22" s="32" t="s">
        <v>673</v>
      </c>
      <c r="E22" s="33"/>
      <c r="F22" s="16"/>
      <c r="G22" s="16"/>
    </row>
    <row r="23" ht="21.95" customHeight="1" spans="1:7">
      <c r="A23" s="14"/>
      <c r="B23" s="15"/>
      <c r="C23" s="14"/>
      <c r="D23" s="32" t="s">
        <v>674</v>
      </c>
      <c r="E23" s="33"/>
      <c r="F23" s="16"/>
      <c r="G23" s="16"/>
    </row>
    <row r="24" ht="21.95" customHeight="1" spans="1:7">
      <c r="A24" s="14"/>
      <c r="B24" s="15"/>
      <c r="C24" s="14"/>
      <c r="D24" s="32" t="s">
        <v>675</v>
      </c>
      <c r="E24" s="33"/>
      <c r="F24" s="16"/>
      <c r="G24" s="16"/>
    </row>
    <row r="25" ht="21.95" customHeight="1" spans="1:7">
      <c r="A25" s="14"/>
      <c r="B25" s="14" t="s">
        <v>676</v>
      </c>
      <c r="C25" s="14" t="s">
        <v>677</v>
      </c>
      <c r="D25" s="32" t="s">
        <v>673</v>
      </c>
      <c r="E25" s="33"/>
      <c r="F25" s="16"/>
      <c r="G25" s="16"/>
    </row>
    <row r="26" ht="21.95" customHeight="1" spans="1:7">
      <c r="A26" s="14"/>
      <c r="B26" s="15"/>
      <c r="C26" s="14"/>
      <c r="D26" s="32" t="s">
        <v>674</v>
      </c>
      <c r="E26" s="33"/>
      <c r="F26" s="16"/>
      <c r="G26" s="16"/>
    </row>
    <row r="27" ht="21.95" customHeight="1" spans="1:7">
      <c r="A27" s="14"/>
      <c r="B27" s="15"/>
      <c r="C27" s="14"/>
      <c r="D27" s="32" t="s">
        <v>675</v>
      </c>
      <c r="E27" s="33"/>
      <c r="F27" s="16"/>
      <c r="G27" s="16"/>
    </row>
    <row r="28" ht="21.95" customHeight="1" spans="1:7">
      <c r="A28" s="14"/>
      <c r="B28" s="15"/>
      <c r="C28" s="14" t="s">
        <v>678</v>
      </c>
      <c r="D28" s="32" t="s">
        <v>673</v>
      </c>
      <c r="E28" s="33"/>
      <c r="F28" s="16"/>
      <c r="G28" s="16"/>
    </row>
    <row r="29" ht="21.95" customHeight="1" spans="1:7">
      <c r="A29" s="14"/>
      <c r="B29" s="15"/>
      <c r="C29" s="14"/>
      <c r="D29" s="32" t="s">
        <v>674</v>
      </c>
      <c r="E29" s="33"/>
      <c r="F29" s="16"/>
      <c r="G29" s="16"/>
    </row>
    <row r="30" ht="21.95" customHeight="1" spans="1:7">
      <c r="A30" s="14"/>
      <c r="B30" s="15"/>
      <c r="C30" s="14"/>
      <c r="D30" s="32" t="s">
        <v>675</v>
      </c>
      <c r="E30" s="33"/>
      <c r="F30" s="16"/>
      <c r="G30" s="16"/>
    </row>
    <row r="31" ht="21.95" customHeight="1" spans="1:7">
      <c r="A31" s="14"/>
      <c r="B31" s="15"/>
      <c r="C31" s="14" t="s">
        <v>679</v>
      </c>
      <c r="D31" s="32" t="s">
        <v>673</v>
      </c>
      <c r="E31" s="33"/>
      <c r="F31" s="16"/>
      <c r="G31" s="16"/>
    </row>
    <row r="32" ht="21.95" customHeight="1" spans="1:7">
      <c r="A32" s="14"/>
      <c r="B32" s="15"/>
      <c r="C32" s="14"/>
      <c r="D32" s="32" t="s">
        <v>674</v>
      </c>
      <c r="E32" s="33"/>
      <c r="F32" s="16"/>
      <c r="G32" s="16"/>
    </row>
    <row r="33" ht="21.95" customHeight="1" spans="1:7">
      <c r="A33" s="14"/>
      <c r="B33" s="15"/>
      <c r="C33" s="14"/>
      <c r="D33" s="32" t="s">
        <v>675</v>
      </c>
      <c r="E33" s="33"/>
      <c r="F33" s="16"/>
      <c r="G33" s="16"/>
    </row>
    <row r="34" ht="21.95" customHeight="1" spans="1:7">
      <c r="A34" s="14"/>
      <c r="B34" s="15"/>
      <c r="C34" s="14" t="s">
        <v>680</v>
      </c>
      <c r="D34" s="32" t="s">
        <v>673</v>
      </c>
      <c r="E34" s="33"/>
      <c r="F34" s="16"/>
      <c r="G34" s="16"/>
    </row>
    <row r="35" ht="21.95" customHeight="1" spans="1:7">
      <c r="A35" s="14"/>
      <c r="B35" s="15"/>
      <c r="C35" s="14"/>
      <c r="D35" s="32" t="s">
        <v>674</v>
      </c>
      <c r="E35" s="33"/>
      <c r="F35" s="16"/>
      <c r="G35" s="16"/>
    </row>
    <row r="36" ht="21.95" customHeight="1" spans="1:7">
      <c r="A36" s="14"/>
      <c r="B36" s="15"/>
      <c r="C36" s="14"/>
      <c r="D36" s="32" t="s">
        <v>675</v>
      </c>
      <c r="E36" s="33"/>
      <c r="F36" s="16"/>
      <c r="G36" s="16"/>
    </row>
    <row r="37" ht="21.95" customHeight="1" spans="1:7">
      <c r="A37" s="14"/>
      <c r="B37" s="14" t="s">
        <v>432</v>
      </c>
      <c r="C37" s="14" t="s">
        <v>433</v>
      </c>
      <c r="D37" s="32" t="s">
        <v>673</v>
      </c>
      <c r="E37" s="33"/>
      <c r="F37" s="16"/>
      <c r="G37" s="16"/>
    </row>
    <row r="38" ht="21.95" customHeight="1" spans="1:7">
      <c r="A38" s="14"/>
      <c r="B38" s="14"/>
      <c r="C38" s="14"/>
      <c r="D38" s="32" t="s">
        <v>674</v>
      </c>
      <c r="E38" s="33"/>
      <c r="F38" s="16"/>
      <c r="G38" s="16"/>
    </row>
    <row r="39" ht="21.95" customHeight="1" spans="1:7">
      <c r="A39" s="14"/>
      <c r="B39" s="14"/>
      <c r="C39" s="14"/>
      <c r="D39" s="32" t="s">
        <v>675</v>
      </c>
      <c r="E39" s="33"/>
      <c r="F39" s="16"/>
      <c r="G39" s="16"/>
    </row>
    <row r="40" ht="25" customHeight="1" spans="1:7">
      <c r="A40" s="34" t="s">
        <v>681</v>
      </c>
      <c r="B40" s="34"/>
      <c r="C40" s="34"/>
      <c r="D40" s="34"/>
      <c r="E40" s="34"/>
      <c r="F40" s="34"/>
      <c r="G40" s="34"/>
    </row>
  </sheetData>
  <mergeCells count="54">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A40:G40"/>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7:C9"/>
  </mergeCells>
  <printOptions horizontalCentered="1"/>
  <pageMargins left="0.469444444444444" right="0.469444444444444" top="0.389583333333333" bottom="0.389583333333333" header="0.349305555555556" footer="0.2"/>
  <pageSetup paperSize="9" scale="69" orientation="portrait"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view="pageBreakPreview" zoomScale="85" zoomScaleNormal="100" workbookViewId="0">
      <selection activeCell="H7" sqref="H7:H15"/>
    </sheetView>
  </sheetViews>
  <sheetFormatPr defaultColWidth="9.16666666666667" defaultRowHeight="12.75" customHeight="1" outlineLevelCol="7"/>
  <cols>
    <col min="1" max="1" width="40.5" customWidth="1"/>
    <col min="2" max="2" width="19.9895833333333" style="113" customWidth="1"/>
    <col min="3" max="3" width="41" customWidth="1"/>
    <col min="4" max="4" width="24.7708333333333" style="113" customWidth="1"/>
    <col min="5" max="5" width="43" customWidth="1"/>
    <col min="6" max="6" width="16.8333333333333" customWidth="1"/>
    <col min="7" max="7" width="38.40625" customWidth="1"/>
    <col min="8" max="8" width="16.8125" customWidth="1"/>
    <col min="9" max="16384" width="9.16666666666667" customWidth="1"/>
  </cols>
  <sheetData>
    <row r="1" ht="22.5" customHeight="1" spans="1:6">
      <c r="A1" s="144" t="s">
        <v>9</v>
      </c>
      <c r="B1" s="145"/>
      <c r="C1" s="145"/>
      <c r="D1" s="145"/>
      <c r="E1" s="145"/>
      <c r="F1" s="146"/>
    </row>
    <row r="2" ht="22.5" customHeight="1" spans="1:8">
      <c r="A2" s="147" t="s">
        <v>10</v>
      </c>
      <c r="B2" s="147"/>
      <c r="C2" s="147"/>
      <c r="D2" s="147"/>
      <c r="E2" s="147"/>
      <c r="F2" s="147"/>
      <c r="G2" s="147"/>
      <c r="H2" s="147"/>
    </row>
    <row r="3" ht="22.5" customHeight="1" spans="1:8">
      <c r="A3" s="148"/>
      <c r="B3" s="148"/>
      <c r="C3" s="149"/>
      <c r="D3" s="149"/>
      <c r="E3" s="150"/>
      <c r="H3" s="151" t="s">
        <v>48</v>
      </c>
    </row>
    <row r="4" ht="22.5" customHeight="1" spans="1:8">
      <c r="A4" s="152" t="s">
        <v>49</v>
      </c>
      <c r="B4" s="204"/>
      <c r="C4" s="152" t="s">
        <v>50</v>
      </c>
      <c r="D4" s="152"/>
      <c r="E4" s="152"/>
      <c r="F4" s="152"/>
      <c r="G4" s="152"/>
      <c r="H4" s="152"/>
    </row>
    <row r="5" ht="22.5" customHeight="1" spans="1:8">
      <c r="A5" s="152" t="s">
        <v>51</v>
      </c>
      <c r="B5" s="204" t="s">
        <v>52</v>
      </c>
      <c r="C5" s="152" t="s">
        <v>53</v>
      </c>
      <c r="D5" s="153" t="s">
        <v>52</v>
      </c>
      <c r="E5" s="152" t="s">
        <v>54</v>
      </c>
      <c r="F5" s="152" t="s">
        <v>52</v>
      </c>
      <c r="G5" s="152" t="s">
        <v>55</v>
      </c>
      <c r="H5" s="152" t="s">
        <v>52</v>
      </c>
    </row>
    <row r="6" ht="22.5" customHeight="1" spans="1:8">
      <c r="A6" s="179" t="s">
        <v>56</v>
      </c>
      <c r="B6" s="180">
        <f>B7+B12+B13+B15+B16+B17</f>
        <v>4737.86</v>
      </c>
      <c r="C6" s="205" t="s">
        <v>56</v>
      </c>
      <c r="D6" s="206">
        <f>SUM(D7:D35)</f>
        <v>4737.86</v>
      </c>
      <c r="E6" s="207" t="s">
        <v>56</v>
      </c>
      <c r="F6" s="206">
        <f>F7+F12+F23+F24+F25</f>
        <v>4737.86</v>
      </c>
      <c r="G6" s="207" t="s">
        <v>56</v>
      </c>
      <c r="H6" s="206">
        <f>SUM(H7:H21)</f>
        <v>4737.86</v>
      </c>
    </row>
    <row r="7" ht="22.5" customHeight="1" spans="1:8">
      <c r="A7" s="154" t="s">
        <v>57</v>
      </c>
      <c r="B7" s="208">
        <f>B8+B10+B11</f>
        <v>4737.86</v>
      </c>
      <c r="C7" s="181" t="s">
        <v>58</v>
      </c>
      <c r="D7" s="157"/>
      <c r="E7" s="159" t="s">
        <v>59</v>
      </c>
      <c r="F7" s="208">
        <f>SUM(F8:F11)</f>
        <v>3427.36</v>
      </c>
      <c r="G7" s="159" t="s">
        <v>60</v>
      </c>
      <c r="H7" s="157">
        <v>2227.11</v>
      </c>
    </row>
    <row r="8" ht="22.5" customHeight="1" spans="1:8">
      <c r="A8" s="154" t="s">
        <v>61</v>
      </c>
      <c r="B8" s="157">
        <v>4737.86</v>
      </c>
      <c r="C8" s="181" t="s">
        <v>62</v>
      </c>
      <c r="D8" s="157"/>
      <c r="E8" s="159" t="s">
        <v>63</v>
      </c>
      <c r="F8" s="157">
        <v>2993.22</v>
      </c>
      <c r="G8" s="159" t="s">
        <v>64</v>
      </c>
      <c r="H8" s="157">
        <v>721.84</v>
      </c>
    </row>
    <row r="9" ht="22.5" customHeight="1" spans="1:8">
      <c r="A9" s="182" t="s">
        <v>65</v>
      </c>
      <c r="B9" s="157">
        <v>1310.5</v>
      </c>
      <c r="C9" s="181" t="s">
        <v>66</v>
      </c>
      <c r="D9" s="157"/>
      <c r="E9" s="159" t="s">
        <v>67</v>
      </c>
      <c r="F9" s="157">
        <v>429.88</v>
      </c>
      <c r="G9" s="159" t="s">
        <v>68</v>
      </c>
      <c r="H9" s="157"/>
    </row>
    <row r="10" ht="22.5" customHeight="1" spans="1:8">
      <c r="A10" s="154" t="s">
        <v>69</v>
      </c>
      <c r="B10" s="157"/>
      <c r="C10" s="181" t="s">
        <v>70</v>
      </c>
      <c r="D10" s="157"/>
      <c r="E10" s="159" t="s">
        <v>71</v>
      </c>
      <c r="F10" s="157">
        <v>4.26</v>
      </c>
      <c r="G10" s="159" t="s">
        <v>72</v>
      </c>
      <c r="H10" s="157"/>
    </row>
    <row r="11" ht="22.5" customHeight="1" spans="1:8">
      <c r="A11" s="154" t="s">
        <v>73</v>
      </c>
      <c r="B11" s="157"/>
      <c r="C11" s="181" t="s">
        <v>74</v>
      </c>
      <c r="D11" s="157"/>
      <c r="E11" s="159" t="s">
        <v>75</v>
      </c>
      <c r="F11" s="157"/>
      <c r="G11" s="159" t="s">
        <v>76</v>
      </c>
      <c r="H11" s="157">
        <v>1784.65</v>
      </c>
    </row>
    <row r="12" ht="22.5" customHeight="1" spans="1:8">
      <c r="A12" s="154" t="s">
        <v>77</v>
      </c>
      <c r="B12" s="157"/>
      <c r="C12" s="181" t="s">
        <v>78</v>
      </c>
      <c r="D12" s="157"/>
      <c r="E12" s="159" t="s">
        <v>79</v>
      </c>
      <c r="F12" s="208">
        <f>SUM(F13:F16)</f>
        <v>1310.5</v>
      </c>
      <c r="G12" s="159" t="s">
        <v>80</v>
      </c>
      <c r="H12" s="157"/>
    </row>
    <row r="13" ht="22.5" customHeight="1" spans="1:8">
      <c r="A13" s="154" t="s">
        <v>81</v>
      </c>
      <c r="B13" s="157"/>
      <c r="C13" s="181" t="s">
        <v>82</v>
      </c>
      <c r="D13" s="157"/>
      <c r="E13" s="159" t="s">
        <v>63</v>
      </c>
      <c r="F13" s="157"/>
      <c r="G13" s="159" t="s">
        <v>83</v>
      </c>
      <c r="H13" s="157"/>
    </row>
    <row r="14" ht="22.5" customHeight="1" spans="1:8">
      <c r="A14" s="154" t="s">
        <v>84</v>
      </c>
      <c r="B14" s="157"/>
      <c r="C14" s="181" t="s">
        <v>85</v>
      </c>
      <c r="D14" s="157">
        <v>435.87</v>
      </c>
      <c r="E14" s="159" t="s">
        <v>67</v>
      </c>
      <c r="F14" s="157">
        <v>1310.5</v>
      </c>
      <c r="G14" s="159" t="s">
        <v>86</v>
      </c>
      <c r="H14" s="157"/>
    </row>
    <row r="15" ht="22.5" customHeight="1" spans="1:8">
      <c r="A15" s="154" t="s">
        <v>87</v>
      </c>
      <c r="B15" s="157"/>
      <c r="C15" s="181" t="s">
        <v>88</v>
      </c>
      <c r="D15" s="157"/>
      <c r="E15" s="159" t="s">
        <v>89</v>
      </c>
      <c r="F15" s="157">
        <f t="shared" ref="F13:F22" si="0">SUM(F16:F19)</f>
        <v>0</v>
      </c>
      <c r="G15" s="159" t="s">
        <v>90</v>
      </c>
      <c r="H15" s="157">
        <v>4.26</v>
      </c>
    </row>
    <row r="16" ht="22.5" customHeight="1" spans="1:8">
      <c r="A16" s="183" t="s">
        <v>91</v>
      </c>
      <c r="B16" s="157"/>
      <c r="C16" s="181" t="s">
        <v>92</v>
      </c>
      <c r="D16" s="157">
        <v>152.8</v>
      </c>
      <c r="E16" s="159" t="s">
        <v>93</v>
      </c>
      <c r="F16" s="157">
        <f t="shared" si="0"/>
        <v>0</v>
      </c>
      <c r="G16" s="159" t="s">
        <v>94</v>
      </c>
      <c r="H16" s="157"/>
    </row>
    <row r="17" ht="22.5" customHeight="1" spans="1:8">
      <c r="A17" s="183" t="s">
        <v>95</v>
      </c>
      <c r="B17" s="157"/>
      <c r="C17" s="181" t="s">
        <v>96</v>
      </c>
      <c r="D17" s="157"/>
      <c r="E17" s="159" t="s">
        <v>97</v>
      </c>
      <c r="F17" s="157">
        <f t="shared" si="0"/>
        <v>0</v>
      </c>
      <c r="G17" s="159" t="s">
        <v>98</v>
      </c>
      <c r="H17" s="157"/>
    </row>
    <row r="18" ht="22.5" customHeight="1" spans="1:8">
      <c r="A18" s="183"/>
      <c r="B18" s="155"/>
      <c r="C18" s="181" t="s">
        <v>99</v>
      </c>
      <c r="D18" s="157"/>
      <c r="E18" s="159" t="s">
        <v>100</v>
      </c>
      <c r="F18" s="157">
        <f t="shared" si="0"/>
        <v>0</v>
      </c>
      <c r="G18" s="159" t="s">
        <v>101</v>
      </c>
      <c r="H18" s="157"/>
    </row>
    <row r="19" ht="22.5" customHeight="1" spans="1:8">
      <c r="A19" s="161"/>
      <c r="B19" s="162"/>
      <c r="C19" s="181" t="s">
        <v>102</v>
      </c>
      <c r="D19" s="157"/>
      <c r="E19" s="159" t="s">
        <v>103</v>
      </c>
      <c r="F19" s="157">
        <f t="shared" si="0"/>
        <v>0</v>
      </c>
      <c r="G19" s="159" t="s">
        <v>104</v>
      </c>
      <c r="H19" s="157"/>
    </row>
    <row r="20" ht="22.5" customHeight="1" spans="1:8">
      <c r="A20" s="161"/>
      <c r="B20" s="155"/>
      <c r="C20" s="181" t="s">
        <v>105</v>
      </c>
      <c r="D20" s="157"/>
      <c r="E20" s="159" t="s">
        <v>106</v>
      </c>
      <c r="F20" s="157">
        <f t="shared" si="0"/>
        <v>0</v>
      </c>
      <c r="G20" s="159" t="s">
        <v>107</v>
      </c>
      <c r="H20" s="157"/>
    </row>
    <row r="21" ht="22.5" customHeight="1" spans="1:8">
      <c r="A21" s="119"/>
      <c r="B21" s="155"/>
      <c r="C21" s="181" t="s">
        <v>108</v>
      </c>
      <c r="D21" s="157"/>
      <c r="E21" s="159" t="s">
        <v>109</v>
      </c>
      <c r="F21" s="157">
        <f t="shared" si="0"/>
        <v>0</v>
      </c>
      <c r="G21" s="159" t="s">
        <v>110</v>
      </c>
      <c r="H21" s="157"/>
    </row>
    <row r="22" ht="22.5" customHeight="1" spans="1:8">
      <c r="A22" s="120"/>
      <c r="B22" s="155"/>
      <c r="C22" s="181" t="s">
        <v>111</v>
      </c>
      <c r="D22" s="157"/>
      <c r="E22" s="159" t="s">
        <v>112</v>
      </c>
      <c r="F22" s="157">
        <f t="shared" si="0"/>
        <v>0</v>
      </c>
      <c r="G22" s="159"/>
      <c r="H22" s="157"/>
    </row>
    <row r="23" ht="22.5" customHeight="1" spans="1:8">
      <c r="A23" s="184"/>
      <c r="B23" s="155"/>
      <c r="C23" s="181" t="s">
        <v>113</v>
      </c>
      <c r="D23" s="157"/>
      <c r="E23" s="163" t="s">
        <v>114</v>
      </c>
      <c r="F23" s="157"/>
      <c r="G23" s="163"/>
      <c r="H23" s="157"/>
    </row>
    <row r="24" ht="22.5" customHeight="1" spans="1:8">
      <c r="A24" s="184"/>
      <c r="B24" s="155"/>
      <c r="C24" s="181" t="s">
        <v>115</v>
      </c>
      <c r="D24" s="157"/>
      <c r="E24" s="163" t="s">
        <v>116</v>
      </c>
      <c r="F24" s="157"/>
      <c r="G24" s="163"/>
      <c r="H24" s="157"/>
    </row>
    <row r="25" ht="22.5" customHeight="1" spans="1:8">
      <c r="A25" s="184"/>
      <c r="B25" s="155"/>
      <c r="C25" s="181" t="s">
        <v>117</v>
      </c>
      <c r="D25" s="157">
        <v>3578.21</v>
      </c>
      <c r="E25" s="163" t="s">
        <v>118</v>
      </c>
      <c r="F25" s="157"/>
      <c r="G25" s="163"/>
      <c r="H25" s="157"/>
    </row>
    <row r="26" ht="22.5" customHeight="1" spans="1:8">
      <c r="A26" s="184"/>
      <c r="B26" s="155"/>
      <c r="C26" s="181" t="s">
        <v>119</v>
      </c>
      <c r="D26" s="157">
        <v>220.48</v>
      </c>
      <c r="E26" s="163"/>
      <c r="F26" s="157"/>
      <c r="G26" s="163"/>
      <c r="H26" s="157"/>
    </row>
    <row r="27" ht="22.5" customHeight="1" spans="1:8">
      <c r="A27" s="120"/>
      <c r="B27" s="162"/>
      <c r="C27" s="181" t="s">
        <v>120</v>
      </c>
      <c r="D27" s="157"/>
      <c r="E27" s="159"/>
      <c r="F27" s="157"/>
      <c r="G27" s="159"/>
      <c r="H27" s="157"/>
    </row>
    <row r="28" ht="22.5" customHeight="1" spans="1:8">
      <c r="A28" s="184"/>
      <c r="B28" s="155"/>
      <c r="C28" s="181" t="s">
        <v>121</v>
      </c>
      <c r="D28" s="157"/>
      <c r="E28" s="159"/>
      <c r="F28" s="157"/>
      <c r="G28" s="159"/>
      <c r="H28" s="157"/>
    </row>
    <row r="29" ht="22.5" customHeight="1" spans="1:8">
      <c r="A29" s="120"/>
      <c r="B29" s="162"/>
      <c r="C29" s="181" t="s">
        <v>122</v>
      </c>
      <c r="D29" s="157">
        <v>350.5</v>
      </c>
      <c r="E29" s="159"/>
      <c r="F29" s="157"/>
      <c r="G29" s="159"/>
      <c r="H29" s="157"/>
    </row>
    <row r="30" ht="22.5" customHeight="1" spans="1:8">
      <c r="A30" s="120"/>
      <c r="B30" s="155"/>
      <c r="C30" s="181" t="s">
        <v>123</v>
      </c>
      <c r="D30" s="157"/>
      <c r="E30" s="159"/>
      <c r="F30" s="157"/>
      <c r="G30" s="159"/>
      <c r="H30" s="157"/>
    </row>
    <row r="31" ht="22.5" customHeight="1" spans="1:8">
      <c r="A31" s="120"/>
      <c r="B31" s="155"/>
      <c r="C31" s="181" t="s">
        <v>124</v>
      </c>
      <c r="D31" s="157"/>
      <c r="E31" s="159"/>
      <c r="F31" s="157"/>
      <c r="G31" s="159"/>
      <c r="H31" s="157"/>
    </row>
    <row r="32" ht="22.5" customHeight="1" spans="1:8">
      <c r="A32" s="120"/>
      <c r="B32" s="155"/>
      <c r="C32" s="181" t="s">
        <v>125</v>
      </c>
      <c r="D32" s="157"/>
      <c r="E32" s="159"/>
      <c r="F32" s="157"/>
      <c r="G32" s="159"/>
      <c r="H32" s="157"/>
    </row>
    <row r="33" ht="22.5" customHeight="1" spans="1:8">
      <c r="A33" s="120"/>
      <c r="B33" s="155"/>
      <c r="C33" s="181" t="s">
        <v>126</v>
      </c>
      <c r="D33" s="157"/>
      <c r="E33" s="159"/>
      <c r="F33" s="157"/>
      <c r="G33" s="159"/>
      <c r="H33" s="157"/>
    </row>
    <row r="34" ht="22.5" customHeight="1" spans="1:8">
      <c r="A34" s="119"/>
      <c r="B34" s="155"/>
      <c r="C34" s="181" t="s">
        <v>127</v>
      </c>
      <c r="D34" s="157"/>
      <c r="E34" s="159"/>
      <c r="F34" s="157"/>
      <c r="G34" s="159"/>
      <c r="H34" s="157"/>
    </row>
    <row r="35" ht="22.5" customHeight="1" spans="1:8">
      <c r="A35" s="120"/>
      <c r="B35" s="155"/>
      <c r="C35" s="181" t="s">
        <v>128</v>
      </c>
      <c r="D35" s="157"/>
      <c r="E35" s="159"/>
      <c r="F35" s="157"/>
      <c r="G35" s="159"/>
      <c r="H35" s="157"/>
    </row>
    <row r="36" ht="22.5" customHeight="1" spans="1:8">
      <c r="A36" s="120"/>
      <c r="B36" s="155"/>
      <c r="C36" s="156"/>
      <c r="D36" s="164"/>
      <c r="E36" s="159"/>
      <c r="F36" s="157"/>
      <c r="G36" s="159"/>
      <c r="H36" s="157"/>
    </row>
    <row r="37" ht="26.25" customHeight="1" spans="1:8">
      <c r="A37" s="120"/>
      <c r="B37" s="155"/>
      <c r="C37" s="156"/>
      <c r="D37" s="164"/>
      <c r="E37" s="159"/>
      <c r="F37" s="165"/>
      <c r="G37" s="159"/>
      <c r="H37" s="165"/>
    </row>
    <row r="38" ht="22.5" customHeight="1" spans="1:8">
      <c r="A38" s="153" t="s">
        <v>129</v>
      </c>
      <c r="B38" s="186">
        <f t="shared" ref="B38:F38" si="1">B6</f>
        <v>4737.86</v>
      </c>
      <c r="C38" s="153" t="s">
        <v>130</v>
      </c>
      <c r="D38" s="186">
        <f t="shared" si="1"/>
        <v>4737.86</v>
      </c>
      <c r="E38" s="153" t="s">
        <v>130</v>
      </c>
      <c r="F38" s="186">
        <f t="shared" si="1"/>
        <v>4737.86</v>
      </c>
      <c r="G38" s="153" t="s">
        <v>130</v>
      </c>
      <c r="H38" s="186">
        <f>H6</f>
        <v>4737.86</v>
      </c>
    </row>
    <row r="39" ht="22.5" customHeight="1" spans="1:8">
      <c r="A39" s="209" t="s">
        <v>131</v>
      </c>
      <c r="B39" s="155"/>
      <c r="C39" s="183" t="s">
        <v>132</v>
      </c>
      <c r="D39" s="162"/>
      <c r="E39" s="183" t="s">
        <v>132</v>
      </c>
      <c r="F39" s="162"/>
      <c r="G39" s="183" t="s">
        <v>132</v>
      </c>
      <c r="H39" s="162"/>
    </row>
    <row r="40" ht="22.5" customHeight="1" spans="1:8">
      <c r="A40" s="209" t="s">
        <v>133</v>
      </c>
      <c r="B40" s="155"/>
      <c r="C40" s="158" t="s">
        <v>134</v>
      </c>
      <c r="D40" s="157"/>
      <c r="E40" s="158" t="s">
        <v>134</v>
      </c>
      <c r="F40" s="157"/>
      <c r="G40" s="158" t="s">
        <v>134</v>
      </c>
      <c r="H40" s="157"/>
    </row>
    <row r="41" ht="22.5" customHeight="1" spans="1:8">
      <c r="A41" s="209" t="s">
        <v>135</v>
      </c>
      <c r="B41" s="162"/>
      <c r="C41" s="189"/>
      <c r="D41" s="164"/>
      <c r="E41" s="120"/>
      <c r="F41" s="164"/>
      <c r="G41" s="120"/>
      <c r="H41" s="164"/>
    </row>
    <row r="42" ht="22.5" customHeight="1" spans="1:8">
      <c r="A42" s="209" t="s">
        <v>136</v>
      </c>
      <c r="B42" s="155"/>
      <c r="C42" s="189"/>
      <c r="D42" s="164"/>
      <c r="E42" s="119"/>
      <c r="F42" s="164"/>
      <c r="G42" s="119"/>
      <c r="H42" s="164"/>
    </row>
    <row r="43" ht="22.5" customHeight="1" spans="1:8">
      <c r="A43" s="209" t="s">
        <v>137</v>
      </c>
      <c r="B43" s="155"/>
      <c r="C43" s="189"/>
      <c r="D43" s="190"/>
      <c r="E43" s="120"/>
      <c r="F43" s="164"/>
      <c r="G43" s="120"/>
      <c r="H43" s="164"/>
    </row>
    <row r="44" ht="21" customHeight="1" spans="1:8">
      <c r="A44" s="120"/>
      <c r="B44" s="155"/>
      <c r="C44" s="119"/>
      <c r="D44" s="190"/>
      <c r="E44" s="119"/>
      <c r="F44" s="190"/>
      <c r="G44" s="119"/>
      <c r="H44" s="190"/>
    </row>
    <row r="45" ht="22.5" customHeight="1" spans="1:8">
      <c r="A45" s="152" t="s">
        <v>138</v>
      </c>
      <c r="B45" s="186">
        <f>B38+B39+B40+B41</f>
        <v>4737.86</v>
      </c>
      <c r="C45" s="191" t="s">
        <v>139</v>
      </c>
      <c r="D45" s="187">
        <f t="shared" ref="D45:H45" si="2">D38+D39+D40</f>
        <v>4737.86</v>
      </c>
      <c r="E45" s="152" t="s">
        <v>139</v>
      </c>
      <c r="F45" s="180">
        <f t="shared" si="2"/>
        <v>4737.86</v>
      </c>
      <c r="G45" s="152" t="s">
        <v>139</v>
      </c>
      <c r="H45" s="180">
        <f t="shared" si="2"/>
        <v>4737.86</v>
      </c>
    </row>
  </sheetData>
  <mergeCells count="4">
    <mergeCell ref="A2:H2"/>
    <mergeCell ref="A3:B3"/>
    <mergeCell ref="A4:B4"/>
    <mergeCell ref="C4:H4"/>
  </mergeCells>
  <printOptions horizontalCentered="1"/>
  <pageMargins left="0.751388888888889" right="0.751388888888889" top="0.511805555555556" bottom="0.393055555555556" header="0" footer="0"/>
  <pageSetup paperSize="9" scale="49" fitToHeight="0" orientation="landscape" blackAndWhite="1"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4"/>
  <sheetViews>
    <sheetView showGridLines="0" showZeros="0" tabSelected="1" view="pageBreakPreview" zoomScaleNormal="100" workbookViewId="0">
      <selection activeCell="D19" sqref="D19"/>
    </sheetView>
  </sheetViews>
  <sheetFormatPr defaultColWidth="9.16666666666667" defaultRowHeight="12.75" customHeight="1"/>
  <cols>
    <col min="1" max="1" width="13.6666666666667" customWidth="1"/>
    <col min="2" max="2" width="41.25" customWidth="1"/>
    <col min="3" max="3" width="13.5" style="122" customWidth="1"/>
    <col min="4" max="4" width="14" style="122" customWidth="1"/>
    <col min="5" max="5" width="14.5" style="122" customWidth="1"/>
    <col min="6" max="6" width="11.3333333333333" style="122" customWidth="1"/>
    <col min="7" max="7" width="12.3333333333333" style="122" customWidth="1"/>
    <col min="8" max="12" width="14.3333333333333" style="122" customWidth="1"/>
    <col min="13" max="13" width="9.16666666666667" style="122" customWidth="1"/>
    <col min="14" max="14" width="14.3333333333333" style="122" customWidth="1"/>
    <col min="15" max="15" width="10.6666666666667" customWidth="1"/>
    <col min="16" max="16383" width="9.16666666666667" customWidth="1"/>
  </cols>
  <sheetData>
    <row r="1" ht="29.25" customHeight="1" spans="1:2">
      <c r="A1" s="113" t="s">
        <v>12</v>
      </c>
      <c r="B1" s="113"/>
    </row>
    <row r="2" ht="35.25" customHeight="1" spans="1:15">
      <c r="A2" s="192" t="s">
        <v>13</v>
      </c>
      <c r="B2" s="192"/>
      <c r="C2" s="193"/>
      <c r="D2" s="193"/>
      <c r="E2" s="193"/>
      <c r="F2" s="193"/>
      <c r="G2" s="193"/>
      <c r="H2" s="193"/>
      <c r="I2" s="193"/>
      <c r="J2" s="193"/>
      <c r="K2" s="193"/>
      <c r="L2" s="193"/>
      <c r="M2" s="193"/>
      <c r="N2" s="193"/>
      <c r="O2" s="199"/>
    </row>
    <row r="3" ht="21.75" customHeight="1" spans="14:14">
      <c r="N3" s="200" t="s">
        <v>48</v>
      </c>
    </row>
    <row r="4" ht="18" customHeight="1" spans="1:14">
      <c r="A4" s="91" t="s">
        <v>140</v>
      </c>
      <c r="B4" s="91" t="s">
        <v>141</v>
      </c>
      <c r="C4" s="201" t="s">
        <v>142</v>
      </c>
      <c r="D4" s="202"/>
      <c r="E4" s="202"/>
      <c r="F4" s="202"/>
      <c r="G4" s="202"/>
      <c r="H4" s="202"/>
      <c r="I4" s="202"/>
      <c r="J4" s="202"/>
      <c r="K4" s="202"/>
      <c r="L4" s="202"/>
      <c r="M4" s="202"/>
      <c r="N4" s="203"/>
    </row>
    <row r="5" ht="22.5" customHeight="1" spans="1:14">
      <c r="A5" s="91"/>
      <c r="B5" s="91"/>
      <c r="C5" s="195" t="s">
        <v>143</v>
      </c>
      <c r="D5" s="195" t="s">
        <v>144</v>
      </c>
      <c r="E5" s="195"/>
      <c r="F5" s="195" t="s">
        <v>145</v>
      </c>
      <c r="G5" s="195" t="s">
        <v>146</v>
      </c>
      <c r="H5" s="195" t="s">
        <v>147</v>
      </c>
      <c r="I5" s="195" t="s">
        <v>148</v>
      </c>
      <c r="J5" s="195" t="s">
        <v>149</v>
      </c>
      <c r="K5" s="195" t="s">
        <v>131</v>
      </c>
      <c r="L5" s="195" t="s">
        <v>135</v>
      </c>
      <c r="M5" s="195" t="s">
        <v>133</v>
      </c>
      <c r="N5" s="195" t="s">
        <v>150</v>
      </c>
    </row>
    <row r="6" ht="34" customHeight="1" spans="1:14">
      <c r="A6" s="91"/>
      <c r="B6" s="91"/>
      <c r="C6" s="195"/>
      <c r="D6" s="195" t="s">
        <v>151</v>
      </c>
      <c r="E6" s="195" t="s">
        <v>152</v>
      </c>
      <c r="F6" s="195"/>
      <c r="G6" s="195"/>
      <c r="H6" s="195"/>
      <c r="I6" s="195"/>
      <c r="J6" s="195"/>
      <c r="K6" s="195"/>
      <c r="L6" s="195"/>
      <c r="M6" s="195"/>
      <c r="N6" s="195"/>
    </row>
    <row r="7" customHeight="1" spans="1:14">
      <c r="A7" s="99" t="s">
        <v>153</v>
      </c>
      <c r="B7" s="99" t="s">
        <v>153</v>
      </c>
      <c r="C7" s="128" t="s">
        <v>153</v>
      </c>
      <c r="D7" s="128" t="s">
        <v>153</v>
      </c>
      <c r="E7" s="128" t="s">
        <v>153</v>
      </c>
      <c r="F7" s="128" t="s">
        <v>153</v>
      </c>
      <c r="G7" s="128" t="s">
        <v>153</v>
      </c>
      <c r="H7" s="128" t="s">
        <v>153</v>
      </c>
      <c r="I7" s="128" t="s">
        <v>153</v>
      </c>
      <c r="J7" s="128" t="s">
        <v>153</v>
      </c>
      <c r="K7" s="128" t="s">
        <v>153</v>
      </c>
      <c r="L7" s="128" t="s">
        <v>153</v>
      </c>
      <c r="M7" s="128" t="s">
        <v>153</v>
      </c>
      <c r="N7" s="128" t="s">
        <v>153</v>
      </c>
    </row>
    <row r="8" customHeight="1" spans="1:14">
      <c r="A8" s="196" t="s">
        <v>143</v>
      </c>
      <c r="B8" s="197"/>
      <c r="C8" s="140">
        <f>SUM(C9:C24)</f>
        <v>4737.86384108</v>
      </c>
      <c r="D8" s="140">
        <f>SUM(D9:D24)</f>
        <v>4737.86384108</v>
      </c>
      <c r="E8" s="140">
        <f>SUM(E9:E24)</f>
        <v>1310.5</v>
      </c>
      <c r="F8" s="140">
        <f>SUM(F9:F24)</f>
        <v>0</v>
      </c>
      <c r="G8" s="140">
        <f t="shared" ref="G8:N8" si="0">SUM(G9:G24)</f>
        <v>0</v>
      </c>
      <c r="H8" s="140">
        <f t="shared" si="0"/>
        <v>0</v>
      </c>
      <c r="I8" s="140">
        <f t="shared" si="0"/>
        <v>0</v>
      </c>
      <c r="J8" s="140">
        <f t="shared" si="0"/>
        <v>0</v>
      </c>
      <c r="K8" s="140">
        <f t="shared" si="0"/>
        <v>0</v>
      </c>
      <c r="L8" s="140"/>
      <c r="M8" s="140">
        <f t="shared" si="0"/>
        <v>0</v>
      </c>
      <c r="N8" s="140">
        <f t="shared" si="0"/>
        <v>0</v>
      </c>
    </row>
    <row r="9" customHeight="1" spans="1:14">
      <c r="A9" s="100">
        <v>303001</v>
      </c>
      <c r="B9" s="100" t="s">
        <v>154</v>
      </c>
      <c r="C9" s="140">
        <f>D9+SUM(F9:N9)</f>
        <v>1850.50209204</v>
      </c>
      <c r="D9" s="142">
        <f>580.50209204+E9</f>
        <v>1850.50209204</v>
      </c>
      <c r="E9" s="142">
        <f>660+300+10+300</f>
        <v>1270</v>
      </c>
      <c r="F9" s="142"/>
      <c r="G9" s="142"/>
      <c r="H9" s="142"/>
      <c r="I9" s="142"/>
      <c r="J9" s="142"/>
      <c r="K9" s="142"/>
      <c r="L9" s="142"/>
      <c r="M9" s="142"/>
      <c r="N9" s="142"/>
    </row>
    <row r="10" customFormat="1" customHeight="1" spans="1:14">
      <c r="A10" s="100">
        <v>303002</v>
      </c>
      <c r="B10" s="100" t="s">
        <v>155</v>
      </c>
      <c r="C10" s="140">
        <f t="shared" ref="C10:C24" si="1">D10+SUM(F10:N10)</f>
        <v>199.77339642</v>
      </c>
      <c r="D10" s="142">
        <v>199.77339642</v>
      </c>
      <c r="E10" s="142"/>
      <c r="F10" s="142"/>
      <c r="G10" s="142"/>
      <c r="H10" s="142"/>
      <c r="I10" s="142"/>
      <c r="J10" s="142"/>
      <c r="K10" s="142"/>
      <c r="L10" s="142"/>
      <c r="M10" s="142"/>
      <c r="N10" s="142"/>
    </row>
    <row r="11" customFormat="1" customHeight="1" spans="1:14">
      <c r="A11" s="100">
        <v>303004</v>
      </c>
      <c r="B11" s="100" t="s">
        <v>156</v>
      </c>
      <c r="C11" s="140">
        <f t="shared" si="1"/>
        <v>126.77291614</v>
      </c>
      <c r="D11" s="142">
        <v>126.77291614</v>
      </c>
      <c r="E11" s="142"/>
      <c r="F11" s="142"/>
      <c r="G11" s="142"/>
      <c r="H11" s="142"/>
      <c r="I11" s="142"/>
      <c r="J11" s="142"/>
      <c r="K11" s="142"/>
      <c r="L11" s="142"/>
      <c r="M11" s="142"/>
      <c r="N11" s="142"/>
    </row>
    <row r="12" customFormat="1" customHeight="1" spans="1:14">
      <c r="A12" s="100">
        <v>303005</v>
      </c>
      <c r="B12" s="100" t="s">
        <v>157</v>
      </c>
      <c r="C12" s="140">
        <f t="shared" si="1"/>
        <v>118.68781914</v>
      </c>
      <c r="D12" s="142">
        <v>118.68781914</v>
      </c>
      <c r="E12" s="142"/>
      <c r="F12" s="142"/>
      <c r="G12" s="142"/>
      <c r="H12" s="142"/>
      <c r="I12" s="142"/>
      <c r="J12" s="142"/>
      <c r="K12" s="142"/>
      <c r="L12" s="142"/>
      <c r="M12" s="142"/>
      <c r="N12" s="142"/>
    </row>
    <row r="13" customFormat="1" customHeight="1" spans="1:14">
      <c r="A13" s="100">
        <v>303006</v>
      </c>
      <c r="B13" s="100" t="s">
        <v>158</v>
      </c>
      <c r="C13" s="140">
        <f t="shared" si="1"/>
        <v>70.24229008</v>
      </c>
      <c r="D13" s="142">
        <f>60.24229008+E13</f>
        <v>70.24229008</v>
      </c>
      <c r="E13" s="142">
        <v>10</v>
      </c>
      <c r="F13" s="142"/>
      <c r="G13" s="142"/>
      <c r="H13" s="142"/>
      <c r="I13" s="142"/>
      <c r="J13" s="142"/>
      <c r="K13" s="142"/>
      <c r="L13" s="142"/>
      <c r="M13" s="142"/>
      <c r="N13" s="142"/>
    </row>
    <row r="14" customFormat="1" customHeight="1" spans="1:14">
      <c r="A14" s="100">
        <v>303007</v>
      </c>
      <c r="B14" s="100" t="s">
        <v>159</v>
      </c>
      <c r="C14" s="140">
        <f t="shared" si="1"/>
        <v>136.0411008</v>
      </c>
      <c r="D14" s="142">
        <v>136.0411008</v>
      </c>
      <c r="E14" s="142"/>
      <c r="F14" s="142"/>
      <c r="G14" s="142"/>
      <c r="H14" s="142"/>
      <c r="I14" s="142"/>
      <c r="J14" s="142"/>
      <c r="K14" s="142"/>
      <c r="L14" s="142"/>
      <c r="M14" s="142"/>
      <c r="N14" s="142"/>
    </row>
    <row r="15" customFormat="1" customHeight="1" spans="1:14">
      <c r="A15" s="100">
        <v>303008</v>
      </c>
      <c r="B15" s="100" t="s">
        <v>160</v>
      </c>
      <c r="C15" s="140">
        <f t="shared" si="1"/>
        <v>39.792811</v>
      </c>
      <c r="D15" s="142">
        <v>39.792811</v>
      </c>
      <c r="E15" s="142"/>
      <c r="F15" s="142"/>
      <c r="G15" s="142"/>
      <c r="H15" s="142"/>
      <c r="I15" s="142"/>
      <c r="J15" s="142"/>
      <c r="K15" s="142"/>
      <c r="L15" s="142"/>
      <c r="M15" s="142"/>
      <c r="N15" s="142"/>
    </row>
    <row r="16" customFormat="1" customHeight="1" spans="1:14">
      <c r="A16" s="100">
        <v>303009</v>
      </c>
      <c r="B16" s="100" t="s">
        <v>161</v>
      </c>
      <c r="C16" s="140">
        <f t="shared" si="1"/>
        <v>1378.4570405</v>
      </c>
      <c r="D16" s="142">
        <f>1347.9570405+E16</f>
        <v>1378.4570405</v>
      </c>
      <c r="E16" s="142">
        <v>30.5</v>
      </c>
      <c r="F16" s="142"/>
      <c r="G16" s="142"/>
      <c r="H16" s="142"/>
      <c r="I16" s="142"/>
      <c r="J16" s="142"/>
      <c r="K16" s="142"/>
      <c r="L16" s="142"/>
      <c r="M16" s="142"/>
      <c r="N16" s="142"/>
    </row>
    <row r="17" customFormat="1" customHeight="1" spans="1:14">
      <c r="A17" s="100">
        <v>303010</v>
      </c>
      <c r="B17" s="100" t="s">
        <v>162</v>
      </c>
      <c r="C17" s="140">
        <f t="shared" si="1"/>
        <v>128.20361</v>
      </c>
      <c r="D17" s="142">
        <v>128.20361</v>
      </c>
      <c r="E17" s="142"/>
      <c r="F17" s="142"/>
      <c r="G17" s="142"/>
      <c r="H17" s="142"/>
      <c r="I17" s="142"/>
      <c r="J17" s="142"/>
      <c r="K17" s="142"/>
      <c r="L17" s="142"/>
      <c r="M17" s="142"/>
      <c r="N17" s="142"/>
    </row>
    <row r="18" customFormat="1" customHeight="1" spans="1:14">
      <c r="A18" s="100">
        <v>303011</v>
      </c>
      <c r="B18" s="100" t="s">
        <v>163</v>
      </c>
      <c r="C18" s="140">
        <f t="shared" si="1"/>
        <v>49.8906368</v>
      </c>
      <c r="D18" s="142">
        <v>49.8906368</v>
      </c>
      <c r="E18" s="142"/>
      <c r="F18" s="142"/>
      <c r="G18" s="142"/>
      <c r="H18" s="142"/>
      <c r="I18" s="142"/>
      <c r="J18" s="142"/>
      <c r="K18" s="142"/>
      <c r="L18" s="142"/>
      <c r="M18" s="142"/>
      <c r="N18" s="142"/>
    </row>
    <row r="19" customFormat="1" customHeight="1" spans="1:14">
      <c r="A19" s="100">
        <v>303012</v>
      </c>
      <c r="B19" s="100" t="s">
        <v>164</v>
      </c>
      <c r="C19" s="140">
        <f t="shared" si="1"/>
        <v>56.1309056</v>
      </c>
      <c r="D19" s="142">
        <v>56.1309056</v>
      </c>
      <c r="E19" s="142"/>
      <c r="F19" s="142"/>
      <c r="G19" s="142"/>
      <c r="H19" s="142"/>
      <c r="I19" s="142"/>
      <c r="J19" s="142"/>
      <c r="K19" s="142"/>
      <c r="L19" s="142"/>
      <c r="M19" s="142"/>
      <c r="N19" s="142"/>
    </row>
    <row r="20" customFormat="1" customHeight="1" spans="1:14">
      <c r="A20" s="100">
        <v>303013</v>
      </c>
      <c r="B20" s="100" t="s">
        <v>165</v>
      </c>
      <c r="C20" s="140">
        <f t="shared" si="1"/>
        <v>61.9868096</v>
      </c>
      <c r="D20" s="142">
        <v>61.9868096</v>
      </c>
      <c r="E20" s="142"/>
      <c r="F20" s="142"/>
      <c r="G20" s="142"/>
      <c r="H20" s="142"/>
      <c r="I20" s="142"/>
      <c r="J20" s="142"/>
      <c r="K20" s="142"/>
      <c r="L20" s="142"/>
      <c r="M20" s="142"/>
      <c r="N20" s="142"/>
    </row>
    <row r="21" customFormat="1" customHeight="1" spans="1:14">
      <c r="A21" s="100">
        <v>303024</v>
      </c>
      <c r="B21" s="100" t="s">
        <v>166</v>
      </c>
      <c r="C21" s="140">
        <f t="shared" si="1"/>
        <v>216</v>
      </c>
      <c r="D21" s="142">
        <v>216</v>
      </c>
      <c r="E21" s="142"/>
      <c r="F21" s="142"/>
      <c r="G21" s="142"/>
      <c r="H21" s="142"/>
      <c r="I21" s="142"/>
      <c r="J21" s="142"/>
      <c r="K21" s="142"/>
      <c r="L21" s="142"/>
      <c r="M21" s="142"/>
      <c r="N21" s="142"/>
    </row>
    <row r="22" customFormat="1" customHeight="1" spans="1:14">
      <c r="A22" s="100">
        <v>303025</v>
      </c>
      <c r="B22" s="100" t="s">
        <v>167</v>
      </c>
      <c r="C22" s="140">
        <f t="shared" si="1"/>
        <v>95.85704056</v>
      </c>
      <c r="D22" s="142">
        <v>95.85704056</v>
      </c>
      <c r="E22" s="142"/>
      <c r="F22" s="142"/>
      <c r="G22" s="142"/>
      <c r="H22" s="142"/>
      <c r="I22" s="142"/>
      <c r="J22" s="142"/>
      <c r="K22" s="142"/>
      <c r="L22" s="142"/>
      <c r="M22" s="142"/>
      <c r="N22" s="142"/>
    </row>
    <row r="23" customFormat="1" customHeight="1" spans="1:14">
      <c r="A23" s="100">
        <v>303026</v>
      </c>
      <c r="B23" s="100" t="s">
        <v>168</v>
      </c>
      <c r="C23" s="140">
        <f t="shared" si="1"/>
        <v>116.1180404</v>
      </c>
      <c r="D23" s="142">
        <v>116.1180404</v>
      </c>
      <c r="E23" s="142"/>
      <c r="F23" s="142"/>
      <c r="G23" s="142"/>
      <c r="H23" s="142"/>
      <c r="I23" s="142"/>
      <c r="J23" s="142"/>
      <c r="K23" s="142"/>
      <c r="L23" s="142"/>
      <c r="M23" s="142"/>
      <c r="N23" s="142"/>
    </row>
    <row r="24" customFormat="1" customHeight="1" spans="1:14">
      <c r="A24" s="100">
        <v>303027</v>
      </c>
      <c r="B24" s="100" t="s">
        <v>169</v>
      </c>
      <c r="C24" s="140">
        <f t="shared" si="1"/>
        <v>93.407332</v>
      </c>
      <c r="D24" s="142">
        <v>93.407332</v>
      </c>
      <c r="E24" s="142"/>
      <c r="F24" s="142"/>
      <c r="G24" s="142"/>
      <c r="H24" s="142"/>
      <c r="I24" s="142"/>
      <c r="J24" s="142"/>
      <c r="K24" s="142"/>
      <c r="L24" s="142">
        <f>SUM('表11-财政拨款结转资金支出表'!D42)</f>
        <v>0</v>
      </c>
      <c r="M24" s="142"/>
      <c r="N24" s="142"/>
    </row>
  </sheetData>
  <mergeCells count="16">
    <mergeCell ref="A2:N2"/>
    <mergeCell ref="C4:N4"/>
    <mergeCell ref="D5:E5"/>
    <mergeCell ref="A8:B8"/>
    <mergeCell ref="A4:A6"/>
    <mergeCell ref="B4:B6"/>
    <mergeCell ref="C5:C6"/>
    <mergeCell ref="F5:F6"/>
    <mergeCell ref="G5:G6"/>
    <mergeCell ref="H5:H6"/>
    <mergeCell ref="I5:I6"/>
    <mergeCell ref="J5:J6"/>
    <mergeCell ref="K5:K6"/>
    <mergeCell ref="L5:L6"/>
    <mergeCell ref="M5:M6"/>
    <mergeCell ref="N5:N6"/>
  </mergeCells>
  <printOptions horizontalCentered="1"/>
  <pageMargins left="0.590277777777778" right="0.590277777777778" top="0.790972222222222" bottom="0.790972222222222" header="0.5" footer="0.5"/>
  <pageSetup paperSize="9" scale="76" fitToHeight="1000" orientation="landscape" blackAndWhite="1" horizont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
  <sheetViews>
    <sheetView showGridLines="0" showZeros="0" view="pageBreakPreview" zoomScaleNormal="100" workbookViewId="0">
      <selection activeCell="G15" sqref="G15"/>
    </sheetView>
  </sheetViews>
  <sheetFormatPr defaultColWidth="9.16666666666667" defaultRowHeight="12.75" customHeight="1"/>
  <cols>
    <col min="1" max="1" width="9.5" customWidth="1"/>
    <col min="2" max="2" width="42.125" customWidth="1"/>
    <col min="3" max="3" width="14.3333333333333" style="122" customWidth="1"/>
    <col min="4" max="4" width="12.3333333333333" style="122" customWidth="1"/>
    <col min="5" max="5" width="13" style="122" customWidth="1"/>
    <col min="6" max="9" width="14.3333333333333" style="122" customWidth="1"/>
    <col min="10" max="10" width="9.16666666666667" style="122" customWidth="1"/>
    <col min="11" max="12" width="14.3333333333333" style="122" customWidth="1"/>
    <col min="13" max="13" width="13.3333333333333" customWidth="1"/>
    <col min="14" max="16383" width="9.16666666666667" customWidth="1"/>
  </cols>
  <sheetData>
    <row r="1" ht="29.25" customHeight="1" spans="1:2">
      <c r="A1" s="113" t="s">
        <v>14</v>
      </c>
      <c r="B1" s="113"/>
    </row>
    <row r="2" ht="35.25" customHeight="1" spans="1:13">
      <c r="A2" s="192" t="s">
        <v>15</v>
      </c>
      <c r="B2" s="192"/>
      <c r="C2" s="193"/>
      <c r="D2" s="193"/>
      <c r="E2" s="193"/>
      <c r="F2" s="193"/>
      <c r="G2" s="193"/>
      <c r="H2" s="193"/>
      <c r="I2" s="193"/>
      <c r="J2" s="193"/>
      <c r="K2" s="193"/>
      <c r="L2" s="193"/>
      <c r="M2" s="199"/>
    </row>
    <row r="3" ht="21.75" customHeight="1" spans="12:12">
      <c r="L3" s="200" t="s">
        <v>48</v>
      </c>
    </row>
    <row r="4" ht="15" customHeight="1" spans="1:12">
      <c r="A4" s="91" t="s">
        <v>140</v>
      </c>
      <c r="B4" s="91" t="s">
        <v>141</v>
      </c>
      <c r="C4" s="194" t="s">
        <v>142</v>
      </c>
      <c r="D4" s="194"/>
      <c r="E4" s="194"/>
      <c r="F4" s="194"/>
      <c r="G4" s="194"/>
      <c r="H4" s="194"/>
      <c r="I4" s="194"/>
      <c r="J4" s="194"/>
      <c r="K4" s="194"/>
      <c r="L4" s="194"/>
    </row>
    <row r="5" ht="30" customHeight="1" spans="1:12">
      <c r="A5" s="91"/>
      <c r="B5" s="91"/>
      <c r="C5" s="195" t="s">
        <v>143</v>
      </c>
      <c r="D5" s="195" t="s">
        <v>170</v>
      </c>
      <c r="E5" s="195"/>
      <c r="F5" s="195" t="s">
        <v>145</v>
      </c>
      <c r="G5" s="195" t="s">
        <v>147</v>
      </c>
      <c r="H5" s="195" t="s">
        <v>148</v>
      </c>
      <c r="I5" s="195" t="s">
        <v>149</v>
      </c>
      <c r="J5" s="195" t="s">
        <v>133</v>
      </c>
      <c r="K5" s="195" t="s">
        <v>150</v>
      </c>
      <c r="L5" s="195" t="s">
        <v>135</v>
      </c>
    </row>
    <row r="6" ht="40.5" customHeight="1" spans="1:12">
      <c r="A6" s="91"/>
      <c r="B6" s="91"/>
      <c r="C6" s="195"/>
      <c r="D6" s="195" t="s">
        <v>151</v>
      </c>
      <c r="E6" s="195" t="s">
        <v>171</v>
      </c>
      <c r="F6" s="195"/>
      <c r="G6" s="195"/>
      <c r="H6" s="195"/>
      <c r="I6" s="195"/>
      <c r="J6" s="195"/>
      <c r="K6" s="195"/>
      <c r="L6" s="195"/>
    </row>
    <row r="7" customHeight="1" spans="1:12">
      <c r="A7" s="99" t="s">
        <v>153</v>
      </c>
      <c r="B7" s="99" t="s">
        <v>153</v>
      </c>
      <c r="C7" s="128" t="s">
        <v>153</v>
      </c>
      <c r="D7" s="128" t="s">
        <v>153</v>
      </c>
      <c r="E7" s="128" t="s">
        <v>153</v>
      </c>
      <c r="F7" s="128" t="s">
        <v>153</v>
      </c>
      <c r="G7" s="128" t="s">
        <v>153</v>
      </c>
      <c r="H7" s="128" t="s">
        <v>153</v>
      </c>
      <c r="I7" s="128" t="s">
        <v>153</v>
      </c>
      <c r="J7" s="128" t="s">
        <v>153</v>
      </c>
      <c r="K7" s="128" t="s">
        <v>153</v>
      </c>
      <c r="L7" s="128" t="s">
        <v>153</v>
      </c>
    </row>
    <row r="8" customHeight="1" spans="1:12">
      <c r="A8" s="196" t="s">
        <v>143</v>
      </c>
      <c r="B8" s="197"/>
      <c r="C8" s="140">
        <f>SUM(C9:C24)</f>
        <v>4737.86384108</v>
      </c>
      <c r="D8" s="140">
        <f>SUM(D9:D24)</f>
        <v>4737.86384108</v>
      </c>
      <c r="E8" s="140">
        <f>SUM(E9:E24)</f>
        <v>1310.5</v>
      </c>
      <c r="F8" s="140">
        <f t="shared" ref="D8:L8" si="0">SUM(F9:F24)</f>
        <v>0</v>
      </c>
      <c r="G8" s="140">
        <f t="shared" si="0"/>
        <v>0</v>
      </c>
      <c r="H8" s="140">
        <f t="shared" si="0"/>
        <v>0</v>
      </c>
      <c r="I8" s="140">
        <f t="shared" si="0"/>
        <v>0</v>
      </c>
      <c r="J8" s="140">
        <f t="shared" si="0"/>
        <v>0</v>
      </c>
      <c r="K8" s="140">
        <f t="shared" si="0"/>
        <v>0</v>
      </c>
      <c r="L8" s="140"/>
    </row>
    <row r="9" customHeight="1" spans="1:12">
      <c r="A9" s="100">
        <v>303001</v>
      </c>
      <c r="B9" s="100" t="s">
        <v>154</v>
      </c>
      <c r="C9" s="140">
        <f>SUM(D9,F9:L9)</f>
        <v>1850.50209204</v>
      </c>
      <c r="D9" s="142">
        <f>580.50209204+E9</f>
        <v>1850.50209204</v>
      </c>
      <c r="E9" s="142">
        <f>660+300+10+300</f>
        <v>1270</v>
      </c>
      <c r="F9" s="142"/>
      <c r="G9" s="142"/>
      <c r="H9" s="142"/>
      <c r="I9" s="142"/>
      <c r="J9" s="142"/>
      <c r="K9" s="142"/>
      <c r="L9" s="142"/>
    </row>
    <row r="10" customHeight="1" spans="1:12">
      <c r="A10" s="100">
        <v>303002</v>
      </c>
      <c r="B10" s="100" t="s">
        <v>155</v>
      </c>
      <c r="C10" s="140">
        <f t="shared" ref="C10:C24" si="1">SUM(D10,F10:L10)</f>
        <v>199.77339642</v>
      </c>
      <c r="D10" s="142">
        <v>199.77339642</v>
      </c>
      <c r="E10" s="142"/>
      <c r="F10" s="142"/>
      <c r="G10" s="142"/>
      <c r="H10" s="142"/>
      <c r="I10" s="142"/>
      <c r="J10" s="142"/>
      <c r="K10" s="142"/>
      <c r="L10" s="142"/>
    </row>
    <row r="11" customHeight="1" spans="1:12">
      <c r="A11" s="100">
        <v>303004</v>
      </c>
      <c r="B11" s="100" t="s">
        <v>156</v>
      </c>
      <c r="C11" s="140">
        <f t="shared" si="1"/>
        <v>126.77291614</v>
      </c>
      <c r="D11" s="142">
        <v>126.77291614</v>
      </c>
      <c r="E11" s="142"/>
      <c r="F11" s="142"/>
      <c r="G11" s="142"/>
      <c r="H11" s="198"/>
      <c r="I11" s="142"/>
      <c r="J11" s="142"/>
      <c r="K11" s="142"/>
      <c r="L11" s="142"/>
    </row>
    <row r="12" customFormat="1" customHeight="1" spans="1:12">
      <c r="A12" s="100">
        <v>303005</v>
      </c>
      <c r="B12" s="100" t="s">
        <v>157</v>
      </c>
      <c r="C12" s="140">
        <f t="shared" si="1"/>
        <v>118.68781914</v>
      </c>
      <c r="D12" s="142">
        <v>118.68781914</v>
      </c>
      <c r="E12" s="142"/>
      <c r="F12" s="142"/>
      <c r="G12" s="142"/>
      <c r="H12" s="142"/>
      <c r="I12" s="142"/>
      <c r="J12" s="142"/>
      <c r="K12" s="142"/>
      <c r="L12" s="142"/>
    </row>
    <row r="13" customFormat="1" customHeight="1" spans="1:12">
      <c r="A13" s="100">
        <v>303006</v>
      </c>
      <c r="B13" s="100" t="s">
        <v>158</v>
      </c>
      <c r="C13" s="140">
        <f t="shared" si="1"/>
        <v>70.24229008</v>
      </c>
      <c r="D13" s="142">
        <f>60.24229008+E13</f>
        <v>70.24229008</v>
      </c>
      <c r="E13" s="142">
        <v>10</v>
      </c>
      <c r="F13" s="142"/>
      <c r="G13" s="142"/>
      <c r="H13" s="142"/>
      <c r="I13" s="142"/>
      <c r="J13" s="142"/>
      <c r="K13" s="142"/>
      <c r="L13" s="142"/>
    </row>
    <row r="14" customFormat="1" customHeight="1" spans="1:12">
      <c r="A14" s="100">
        <v>303007</v>
      </c>
      <c r="B14" s="100" t="s">
        <v>159</v>
      </c>
      <c r="C14" s="140">
        <f t="shared" si="1"/>
        <v>136.0411008</v>
      </c>
      <c r="D14" s="142">
        <v>136.0411008</v>
      </c>
      <c r="E14" s="142"/>
      <c r="F14" s="142"/>
      <c r="G14" s="142"/>
      <c r="H14" s="142"/>
      <c r="I14" s="142"/>
      <c r="J14" s="142"/>
      <c r="K14" s="142"/>
      <c r="L14" s="142"/>
    </row>
    <row r="15" customFormat="1" customHeight="1" spans="1:12">
      <c r="A15" s="100">
        <v>303008</v>
      </c>
      <c r="B15" s="100" t="s">
        <v>160</v>
      </c>
      <c r="C15" s="140">
        <f t="shared" si="1"/>
        <v>39.792811</v>
      </c>
      <c r="D15" s="142">
        <v>39.792811</v>
      </c>
      <c r="E15" s="142"/>
      <c r="F15" s="142"/>
      <c r="G15" s="142"/>
      <c r="H15" s="142"/>
      <c r="I15" s="142"/>
      <c r="J15" s="142"/>
      <c r="K15" s="142"/>
      <c r="L15" s="142"/>
    </row>
    <row r="16" customFormat="1" customHeight="1" spans="1:12">
      <c r="A16" s="100">
        <v>303009</v>
      </c>
      <c r="B16" s="100" t="s">
        <v>161</v>
      </c>
      <c r="C16" s="140">
        <f t="shared" si="1"/>
        <v>1378.4570405</v>
      </c>
      <c r="D16" s="142">
        <f>1347.9570405+E16</f>
        <v>1378.4570405</v>
      </c>
      <c r="E16" s="142">
        <v>30.5</v>
      </c>
      <c r="F16" s="142"/>
      <c r="G16" s="142"/>
      <c r="H16" s="142"/>
      <c r="I16" s="142"/>
      <c r="J16" s="142"/>
      <c r="K16" s="142"/>
      <c r="L16" s="142"/>
    </row>
    <row r="17" customFormat="1" customHeight="1" spans="1:12">
      <c r="A17" s="100">
        <v>303010</v>
      </c>
      <c r="B17" s="100" t="s">
        <v>162</v>
      </c>
      <c r="C17" s="140">
        <f t="shared" si="1"/>
        <v>128.20361</v>
      </c>
      <c r="D17" s="142">
        <v>128.20361</v>
      </c>
      <c r="E17" s="142"/>
      <c r="F17" s="142"/>
      <c r="G17" s="142"/>
      <c r="H17" s="142"/>
      <c r="I17" s="142"/>
      <c r="J17" s="142"/>
      <c r="K17" s="142"/>
      <c r="L17" s="142"/>
    </row>
    <row r="18" customFormat="1" customHeight="1" spans="1:12">
      <c r="A18" s="100">
        <v>303011</v>
      </c>
      <c r="B18" s="100" t="s">
        <v>163</v>
      </c>
      <c r="C18" s="140">
        <f t="shared" si="1"/>
        <v>49.8906368</v>
      </c>
      <c r="D18" s="142">
        <v>49.8906368</v>
      </c>
      <c r="E18" s="142"/>
      <c r="F18" s="142"/>
      <c r="G18" s="142"/>
      <c r="H18" s="142"/>
      <c r="I18" s="142"/>
      <c r="J18" s="142"/>
      <c r="K18" s="142"/>
      <c r="L18" s="142"/>
    </row>
    <row r="19" customFormat="1" customHeight="1" spans="1:12">
      <c r="A19" s="100">
        <v>303012</v>
      </c>
      <c r="B19" s="100" t="s">
        <v>164</v>
      </c>
      <c r="C19" s="140">
        <f t="shared" si="1"/>
        <v>56.1309056</v>
      </c>
      <c r="D19" s="142">
        <v>56.1309056</v>
      </c>
      <c r="E19" s="142"/>
      <c r="F19" s="142"/>
      <c r="G19" s="142"/>
      <c r="H19" s="142"/>
      <c r="I19" s="142"/>
      <c r="J19" s="142"/>
      <c r="K19" s="142"/>
      <c r="L19" s="142"/>
    </row>
    <row r="20" customFormat="1" customHeight="1" spans="1:12">
      <c r="A20" s="100">
        <v>303013</v>
      </c>
      <c r="B20" s="100" t="s">
        <v>165</v>
      </c>
      <c r="C20" s="140">
        <f t="shared" si="1"/>
        <v>61.9868096</v>
      </c>
      <c r="D20" s="142">
        <v>61.9868096</v>
      </c>
      <c r="E20" s="142"/>
      <c r="F20" s="142"/>
      <c r="G20" s="142"/>
      <c r="H20" s="142"/>
      <c r="I20" s="142"/>
      <c r="J20" s="142"/>
      <c r="K20" s="142"/>
      <c r="L20" s="142"/>
    </row>
    <row r="21" customFormat="1" customHeight="1" spans="1:12">
      <c r="A21" s="100">
        <v>303024</v>
      </c>
      <c r="B21" s="100" t="s">
        <v>166</v>
      </c>
      <c r="C21" s="140">
        <f t="shared" si="1"/>
        <v>216</v>
      </c>
      <c r="D21" s="142">
        <v>216</v>
      </c>
      <c r="E21" s="142"/>
      <c r="F21" s="142"/>
      <c r="G21" s="142"/>
      <c r="H21" s="142"/>
      <c r="I21" s="142"/>
      <c r="J21" s="142"/>
      <c r="K21" s="142"/>
      <c r="L21" s="142"/>
    </row>
    <row r="22" customFormat="1" customHeight="1" spans="1:12">
      <c r="A22" s="100">
        <v>303025</v>
      </c>
      <c r="B22" s="100" t="s">
        <v>167</v>
      </c>
      <c r="C22" s="140">
        <f t="shared" si="1"/>
        <v>95.85704056</v>
      </c>
      <c r="D22" s="142">
        <v>95.85704056</v>
      </c>
      <c r="E22" s="142"/>
      <c r="F22" s="142"/>
      <c r="G22" s="142"/>
      <c r="H22" s="142"/>
      <c r="I22" s="142"/>
      <c r="J22" s="142"/>
      <c r="K22" s="142"/>
      <c r="L22" s="142"/>
    </row>
    <row r="23" customFormat="1" customHeight="1" spans="1:12">
      <c r="A23" s="100">
        <v>303026</v>
      </c>
      <c r="B23" s="100" t="s">
        <v>168</v>
      </c>
      <c r="C23" s="140">
        <f t="shared" si="1"/>
        <v>116.1180404</v>
      </c>
      <c r="D23" s="142">
        <v>116.1180404</v>
      </c>
      <c r="E23" s="142"/>
      <c r="F23" s="142"/>
      <c r="G23" s="142"/>
      <c r="H23" s="142"/>
      <c r="I23" s="142"/>
      <c r="J23" s="142"/>
      <c r="K23" s="142"/>
      <c r="L23" s="142"/>
    </row>
    <row r="24" customFormat="1" customHeight="1" spans="1:12">
      <c r="A24" s="100">
        <v>303027</v>
      </c>
      <c r="B24" s="100" t="s">
        <v>169</v>
      </c>
      <c r="C24" s="140">
        <f t="shared" si="1"/>
        <v>93.407332</v>
      </c>
      <c r="D24" s="142">
        <v>93.407332</v>
      </c>
      <c r="E24" s="142"/>
      <c r="F24" s="142"/>
      <c r="G24" s="142"/>
      <c r="H24" s="142"/>
      <c r="I24" s="142"/>
      <c r="J24" s="142"/>
      <c r="K24" s="142"/>
      <c r="L24" s="142">
        <f>SUM('表11-财政拨款结转资金支出表'!D42)</f>
        <v>0</v>
      </c>
    </row>
  </sheetData>
  <mergeCells count="14">
    <mergeCell ref="A2:L2"/>
    <mergeCell ref="C4:L4"/>
    <mergeCell ref="D5:E5"/>
    <mergeCell ref="A8:B8"/>
    <mergeCell ref="A4:A6"/>
    <mergeCell ref="B4:B6"/>
    <mergeCell ref="C5:C6"/>
    <mergeCell ref="F5:F6"/>
    <mergeCell ref="G5:G6"/>
    <mergeCell ref="H5:H6"/>
    <mergeCell ref="I5:I6"/>
    <mergeCell ref="J5:J6"/>
    <mergeCell ref="K5:K6"/>
    <mergeCell ref="L5:L6"/>
  </mergeCells>
  <printOptions horizontalCentered="1"/>
  <pageMargins left="0.590277777777778" right="0.590277777777778" top="0.790972222222222" bottom="0.790972222222222" header="0.5" footer="0.5"/>
  <pageSetup paperSize="9" scale="88" fitToHeight="1000" orientation="landscape" blackAndWhite="1"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view="pageBreakPreview" zoomScale="85" zoomScaleNormal="85" workbookViewId="0">
      <selection activeCell="G11" sqref="G11"/>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44" t="s">
        <v>16</v>
      </c>
      <c r="B1" s="145"/>
      <c r="C1" s="145"/>
      <c r="D1" s="145"/>
      <c r="E1" s="145"/>
      <c r="F1" s="145"/>
      <c r="G1" s="145"/>
      <c r="H1" s="146"/>
    </row>
    <row r="2" ht="22.5" customHeight="1" spans="1:8">
      <c r="A2" s="147" t="s">
        <v>17</v>
      </c>
      <c r="B2" s="147"/>
      <c r="C2" s="147"/>
      <c r="D2" s="147"/>
      <c r="E2" s="147"/>
      <c r="F2" s="147"/>
      <c r="G2" s="147"/>
      <c r="H2" s="147"/>
    </row>
    <row r="3" ht="22.5" customHeight="1" spans="1:8">
      <c r="A3" s="148"/>
      <c r="B3" s="148"/>
      <c r="C3" s="149"/>
      <c r="D3" s="149"/>
      <c r="E3" s="150"/>
      <c r="F3" s="150"/>
      <c r="G3" s="150"/>
      <c r="H3" s="151" t="s">
        <v>48</v>
      </c>
    </row>
    <row r="4" ht="22.5" customHeight="1" spans="1:8">
      <c r="A4" s="152" t="s">
        <v>49</v>
      </c>
      <c r="B4" s="152"/>
      <c r="C4" s="152" t="s">
        <v>50</v>
      </c>
      <c r="D4" s="152"/>
      <c r="E4" s="152"/>
      <c r="F4" s="152"/>
      <c r="G4" s="152"/>
      <c r="H4" s="152"/>
    </row>
    <row r="5" ht="22.5" customHeight="1" spans="1:8">
      <c r="A5" s="152" t="s">
        <v>51</v>
      </c>
      <c r="B5" s="152" t="s">
        <v>52</v>
      </c>
      <c r="C5" s="152" t="s">
        <v>53</v>
      </c>
      <c r="D5" s="153" t="s">
        <v>52</v>
      </c>
      <c r="E5" s="152" t="s">
        <v>54</v>
      </c>
      <c r="F5" s="152" t="s">
        <v>52</v>
      </c>
      <c r="G5" s="152" t="s">
        <v>55</v>
      </c>
      <c r="H5" s="152" t="s">
        <v>52</v>
      </c>
    </row>
    <row r="6" ht="22.5" customHeight="1" spans="1:8">
      <c r="A6" s="179" t="s">
        <v>172</v>
      </c>
      <c r="B6" s="180">
        <f>B7+B9+B10</f>
        <v>4737.86</v>
      </c>
      <c r="C6" s="179" t="s">
        <v>172</v>
      </c>
      <c r="D6" s="180">
        <f>SUM(D7:D35)</f>
        <v>4737.86</v>
      </c>
      <c r="E6" s="159" t="s">
        <v>172</v>
      </c>
      <c r="F6" s="180">
        <f>F7+F12+F23+F24+F25</f>
        <v>4737.86</v>
      </c>
      <c r="G6" s="159" t="s">
        <v>172</v>
      </c>
      <c r="H6" s="180">
        <f>SUM(H7:H21)</f>
        <v>4737.86</v>
      </c>
    </row>
    <row r="7" ht="22.5" customHeight="1" spans="1:8">
      <c r="A7" s="154" t="s">
        <v>173</v>
      </c>
      <c r="B7" s="157">
        <v>4737.86</v>
      </c>
      <c r="C7" s="181" t="s">
        <v>58</v>
      </c>
      <c r="D7" s="157"/>
      <c r="E7" s="159" t="s">
        <v>59</v>
      </c>
      <c r="F7" s="157">
        <f>SUM(F8:F11)</f>
        <v>3427.36</v>
      </c>
      <c r="G7" s="159" t="s">
        <v>60</v>
      </c>
      <c r="H7" s="157">
        <v>2227.11</v>
      </c>
    </row>
    <row r="8" ht="22.5" customHeight="1" spans="1:10">
      <c r="A8" s="182" t="s">
        <v>174</v>
      </c>
      <c r="B8" s="157">
        <v>1310.5</v>
      </c>
      <c r="C8" s="181" t="s">
        <v>62</v>
      </c>
      <c r="D8" s="157"/>
      <c r="E8" s="159" t="s">
        <v>63</v>
      </c>
      <c r="F8" s="157">
        <v>2993.22</v>
      </c>
      <c r="G8" s="159" t="s">
        <v>64</v>
      </c>
      <c r="H8" s="157">
        <v>721.84</v>
      </c>
      <c r="J8" s="113"/>
    </row>
    <row r="9" ht="22.5" customHeight="1" spans="1:8">
      <c r="A9" s="154" t="s">
        <v>175</v>
      </c>
      <c r="B9" s="157"/>
      <c r="C9" s="181" t="s">
        <v>66</v>
      </c>
      <c r="D9" s="157"/>
      <c r="E9" s="159" t="s">
        <v>67</v>
      </c>
      <c r="F9" s="157">
        <v>429.88</v>
      </c>
      <c r="G9" s="159" t="s">
        <v>68</v>
      </c>
      <c r="H9" s="157"/>
    </row>
    <row r="10" ht="22.5" customHeight="1" spans="1:8">
      <c r="A10" s="154" t="s">
        <v>176</v>
      </c>
      <c r="B10" s="157"/>
      <c r="C10" s="181" t="s">
        <v>70</v>
      </c>
      <c r="D10" s="157"/>
      <c r="E10" s="159" t="s">
        <v>71</v>
      </c>
      <c r="F10" s="157">
        <v>4.26</v>
      </c>
      <c r="G10" s="159" t="s">
        <v>72</v>
      </c>
      <c r="H10" s="157"/>
    </row>
    <row r="11" ht="22.5" customHeight="1" spans="1:8">
      <c r="A11" s="154"/>
      <c r="B11" s="157"/>
      <c r="C11" s="181" t="s">
        <v>74</v>
      </c>
      <c r="D11" s="157"/>
      <c r="E11" s="159" t="s">
        <v>75</v>
      </c>
      <c r="F11" s="157"/>
      <c r="G11" s="159" t="s">
        <v>76</v>
      </c>
      <c r="H11" s="157">
        <v>1784.65</v>
      </c>
    </row>
    <row r="12" ht="22.5" customHeight="1" spans="1:8">
      <c r="A12" s="154"/>
      <c r="B12" s="157"/>
      <c r="C12" s="181" t="s">
        <v>78</v>
      </c>
      <c r="D12" s="157"/>
      <c r="E12" s="159" t="s">
        <v>79</v>
      </c>
      <c r="F12" s="157">
        <f>SUM(F13:F22)</f>
        <v>1310.5</v>
      </c>
      <c r="G12" s="159" t="s">
        <v>80</v>
      </c>
      <c r="H12" s="157"/>
    </row>
    <row r="13" ht="22.5" customHeight="1" spans="1:8">
      <c r="A13" s="154"/>
      <c r="B13" s="157"/>
      <c r="C13" s="181" t="s">
        <v>82</v>
      </c>
      <c r="D13" s="157"/>
      <c r="E13" s="159" t="s">
        <v>63</v>
      </c>
      <c r="F13" s="157"/>
      <c r="G13" s="159" t="s">
        <v>83</v>
      </c>
      <c r="H13" s="157"/>
    </row>
    <row r="14" ht="22.5" customHeight="1" spans="1:8">
      <c r="A14" s="154"/>
      <c r="B14" s="157"/>
      <c r="C14" s="181" t="s">
        <v>85</v>
      </c>
      <c r="D14" s="157">
        <v>435.87</v>
      </c>
      <c r="E14" s="159" t="s">
        <v>67</v>
      </c>
      <c r="F14" s="157">
        <v>1310.5</v>
      </c>
      <c r="G14" s="159" t="s">
        <v>86</v>
      </c>
      <c r="H14" s="157"/>
    </row>
    <row r="15" ht="22.5" customHeight="1" spans="1:8">
      <c r="A15" s="183"/>
      <c r="B15" s="157"/>
      <c r="C15" s="181" t="s">
        <v>88</v>
      </c>
      <c r="D15" s="157"/>
      <c r="E15" s="159" t="s">
        <v>89</v>
      </c>
      <c r="F15" s="157"/>
      <c r="G15" s="159" t="s">
        <v>90</v>
      </c>
      <c r="H15" s="157">
        <v>4.26</v>
      </c>
    </row>
    <row r="16" ht="22.5" customHeight="1" spans="1:8">
      <c r="A16" s="183"/>
      <c r="B16" s="157"/>
      <c r="C16" s="181" t="s">
        <v>92</v>
      </c>
      <c r="D16" s="157">
        <v>152.8</v>
      </c>
      <c r="E16" s="159" t="s">
        <v>93</v>
      </c>
      <c r="F16" s="157"/>
      <c r="G16" s="159" t="s">
        <v>94</v>
      </c>
      <c r="H16" s="157"/>
    </row>
    <row r="17" ht="22.5" customHeight="1" spans="1:8">
      <c r="A17" s="183"/>
      <c r="B17" s="157"/>
      <c r="C17" s="181" t="s">
        <v>96</v>
      </c>
      <c r="D17" s="157"/>
      <c r="E17" s="159" t="s">
        <v>97</v>
      </c>
      <c r="F17" s="157"/>
      <c r="G17" s="159" t="s">
        <v>98</v>
      </c>
      <c r="H17" s="157"/>
    </row>
    <row r="18" ht="22.5" customHeight="1" spans="1:8">
      <c r="A18" s="183"/>
      <c r="B18" s="155"/>
      <c r="C18" s="181" t="s">
        <v>99</v>
      </c>
      <c r="D18" s="157"/>
      <c r="E18" s="159" t="s">
        <v>100</v>
      </c>
      <c r="F18" s="157"/>
      <c r="G18" s="159" t="s">
        <v>101</v>
      </c>
      <c r="H18" s="157"/>
    </row>
    <row r="19" ht="22.5" customHeight="1" spans="1:8">
      <c r="A19" s="161"/>
      <c r="B19" s="162"/>
      <c r="C19" s="181" t="s">
        <v>102</v>
      </c>
      <c r="D19" s="157"/>
      <c r="E19" s="159" t="s">
        <v>103</v>
      </c>
      <c r="F19" s="157"/>
      <c r="G19" s="159" t="s">
        <v>104</v>
      </c>
      <c r="H19" s="157"/>
    </row>
    <row r="20" ht="22.5" customHeight="1" spans="1:8">
      <c r="A20" s="161"/>
      <c r="B20" s="155"/>
      <c r="C20" s="181" t="s">
        <v>105</v>
      </c>
      <c r="D20" s="157"/>
      <c r="E20" s="159" t="s">
        <v>106</v>
      </c>
      <c r="F20" s="157"/>
      <c r="G20" s="159" t="s">
        <v>107</v>
      </c>
      <c r="H20" s="157"/>
    </row>
    <row r="21" ht="22.5" customHeight="1" spans="1:8">
      <c r="A21" s="119"/>
      <c r="B21" s="155"/>
      <c r="C21" s="181" t="s">
        <v>108</v>
      </c>
      <c r="D21" s="157"/>
      <c r="E21" s="159" t="s">
        <v>109</v>
      </c>
      <c r="F21" s="157"/>
      <c r="G21" s="159" t="s">
        <v>110</v>
      </c>
      <c r="H21" s="157"/>
    </row>
    <row r="22" ht="22.5" customHeight="1" spans="1:8">
      <c r="A22" s="120"/>
      <c r="B22" s="155"/>
      <c r="C22" s="181" t="s">
        <v>111</v>
      </c>
      <c r="D22" s="157"/>
      <c r="E22" s="159" t="s">
        <v>112</v>
      </c>
      <c r="F22" s="157"/>
      <c r="G22" s="159"/>
      <c r="H22" s="157"/>
    </row>
    <row r="23" ht="22.5" customHeight="1" spans="1:8">
      <c r="A23" s="184"/>
      <c r="B23" s="155"/>
      <c r="C23" s="181" t="s">
        <v>113</v>
      </c>
      <c r="D23" s="157"/>
      <c r="E23" s="163" t="s">
        <v>114</v>
      </c>
      <c r="F23" s="157"/>
      <c r="G23" s="163"/>
      <c r="H23" s="157"/>
    </row>
    <row r="24" ht="22.5" customHeight="1" spans="1:8">
      <c r="A24" s="184"/>
      <c r="B24" s="155"/>
      <c r="C24" s="181" t="s">
        <v>115</v>
      </c>
      <c r="D24" s="157"/>
      <c r="E24" s="163" t="s">
        <v>116</v>
      </c>
      <c r="F24" s="157"/>
      <c r="G24" s="163"/>
      <c r="H24" s="157"/>
    </row>
    <row r="25" ht="22.5" customHeight="1" spans="1:9">
      <c r="A25" s="184"/>
      <c r="B25" s="155"/>
      <c r="C25" s="181" t="s">
        <v>117</v>
      </c>
      <c r="D25" s="157">
        <v>3578.21</v>
      </c>
      <c r="E25" s="163" t="s">
        <v>118</v>
      </c>
      <c r="F25" s="157"/>
      <c r="G25" s="163"/>
      <c r="H25" s="157"/>
      <c r="I25" s="113"/>
    </row>
    <row r="26" ht="22.5" customHeight="1" spans="1:10">
      <c r="A26" s="184"/>
      <c r="B26" s="155"/>
      <c r="C26" s="181" t="s">
        <v>119</v>
      </c>
      <c r="D26" s="157">
        <v>220.48</v>
      </c>
      <c r="E26" s="159"/>
      <c r="F26" s="159"/>
      <c r="G26" s="159"/>
      <c r="H26" s="157"/>
      <c r="I26" s="113"/>
      <c r="J26" s="113"/>
    </row>
    <row r="27" ht="22.5" customHeight="1" spans="1:10">
      <c r="A27" s="120"/>
      <c r="B27" s="162"/>
      <c r="C27" s="181" t="s">
        <v>120</v>
      </c>
      <c r="D27" s="157"/>
      <c r="E27" s="185"/>
      <c r="F27" s="159"/>
      <c r="G27" s="159"/>
      <c r="H27" s="157"/>
      <c r="I27" s="113"/>
      <c r="J27" s="113"/>
    </row>
    <row r="28" ht="22.5" customHeight="1" spans="1:10">
      <c r="A28" s="184"/>
      <c r="B28" s="155"/>
      <c r="C28" s="181" t="s">
        <v>121</v>
      </c>
      <c r="D28" s="157"/>
      <c r="E28" s="159"/>
      <c r="F28" s="159"/>
      <c r="G28" s="159"/>
      <c r="H28" s="157"/>
      <c r="I28" s="113"/>
      <c r="J28" s="113"/>
    </row>
    <row r="29" ht="22.5" customHeight="1" spans="1:10">
      <c r="A29" s="120"/>
      <c r="B29" s="162"/>
      <c r="C29" s="181" t="s">
        <v>122</v>
      </c>
      <c r="D29" s="157">
        <v>350.5</v>
      </c>
      <c r="E29" s="159"/>
      <c r="F29" s="159"/>
      <c r="G29" s="159"/>
      <c r="H29" s="157"/>
      <c r="I29" s="113"/>
      <c r="J29" s="113"/>
    </row>
    <row r="30" ht="22.5" customHeight="1" spans="1:9">
      <c r="A30" s="120"/>
      <c r="B30" s="155"/>
      <c r="C30" s="181" t="s">
        <v>123</v>
      </c>
      <c r="D30" s="157"/>
      <c r="E30" s="159"/>
      <c r="F30" s="159"/>
      <c r="G30" s="159"/>
      <c r="H30" s="157"/>
      <c r="I30" s="113"/>
    </row>
    <row r="31" ht="22.5" customHeight="1" spans="1:8">
      <c r="A31" s="120"/>
      <c r="B31" s="155"/>
      <c r="C31" s="181" t="s">
        <v>124</v>
      </c>
      <c r="D31" s="157"/>
      <c r="E31" s="159"/>
      <c r="F31" s="159"/>
      <c r="G31" s="159"/>
      <c r="H31" s="157"/>
    </row>
    <row r="32" ht="22.5" customHeight="1" spans="1:8">
      <c r="A32" s="120"/>
      <c r="B32" s="155"/>
      <c r="C32" s="181" t="s">
        <v>125</v>
      </c>
      <c r="D32" s="157"/>
      <c r="E32" s="159"/>
      <c r="F32" s="159"/>
      <c r="G32" s="159"/>
      <c r="H32" s="157"/>
    </row>
    <row r="33" ht="22.5" customHeight="1" spans="1:10">
      <c r="A33" s="120"/>
      <c r="B33" s="155"/>
      <c r="C33" s="181" t="s">
        <v>126</v>
      </c>
      <c r="D33" s="157"/>
      <c r="E33" s="159"/>
      <c r="F33" s="159"/>
      <c r="G33" s="159"/>
      <c r="H33" s="157"/>
      <c r="I33" s="113"/>
      <c r="J33" s="113"/>
    </row>
    <row r="34" ht="22.5" customHeight="1" spans="1:8">
      <c r="A34" s="119"/>
      <c r="B34" s="155"/>
      <c r="C34" s="181" t="s">
        <v>127</v>
      </c>
      <c r="D34" s="157"/>
      <c r="E34" s="159"/>
      <c r="F34" s="159"/>
      <c r="G34" s="159"/>
      <c r="H34" s="157"/>
    </row>
    <row r="35" ht="22.5" customHeight="1" spans="1:8">
      <c r="A35" s="120"/>
      <c r="B35" s="155"/>
      <c r="C35" s="181" t="s">
        <v>128</v>
      </c>
      <c r="D35" s="164"/>
      <c r="E35" s="154"/>
      <c r="F35" s="154"/>
      <c r="G35" s="154"/>
      <c r="H35" s="165"/>
    </row>
    <row r="36" ht="18" customHeight="1" spans="1:8">
      <c r="A36" s="153" t="s">
        <v>129</v>
      </c>
      <c r="B36" s="186">
        <f>B6</f>
        <v>4737.86</v>
      </c>
      <c r="C36" s="153" t="s">
        <v>130</v>
      </c>
      <c r="D36" s="187">
        <f>D6</f>
        <v>4737.86</v>
      </c>
      <c r="E36" s="153" t="s">
        <v>130</v>
      </c>
      <c r="F36" s="188">
        <f>F6</f>
        <v>4737.86</v>
      </c>
      <c r="G36" s="153" t="s">
        <v>130</v>
      </c>
      <c r="H36" s="188">
        <f>H6</f>
        <v>4737.86</v>
      </c>
    </row>
    <row r="37" ht="18" customHeight="1" spans="1:8">
      <c r="A37" s="181" t="s">
        <v>135</v>
      </c>
      <c r="B37" s="155"/>
      <c r="C37" s="183" t="s">
        <v>132</v>
      </c>
      <c r="D37" s="155"/>
      <c r="E37" s="183" t="s">
        <v>132</v>
      </c>
      <c r="F37" s="155"/>
      <c r="G37" s="183" t="s">
        <v>132</v>
      </c>
      <c r="H37" s="155"/>
    </row>
    <row r="38" ht="18" customHeight="1" spans="1:8">
      <c r="A38" s="181"/>
      <c r="B38" s="155"/>
      <c r="C38" s="161"/>
      <c r="D38" s="157"/>
      <c r="E38" s="161"/>
      <c r="F38" s="161"/>
      <c r="G38" s="161"/>
      <c r="H38" s="157"/>
    </row>
    <row r="39" ht="22.5" customHeight="1" spans="1:8">
      <c r="A39" s="181"/>
      <c r="B39" s="155"/>
      <c r="C39" s="189"/>
      <c r="D39" s="190"/>
      <c r="E39" s="120"/>
      <c r="F39" s="120"/>
      <c r="G39" s="120"/>
      <c r="H39" s="164"/>
    </row>
    <row r="40" ht="21" customHeight="1" spans="1:8">
      <c r="A40" s="120"/>
      <c r="B40" s="155"/>
      <c r="C40" s="119"/>
      <c r="D40" s="190"/>
      <c r="E40" s="119"/>
      <c r="F40" s="119"/>
      <c r="G40" s="119"/>
      <c r="H40" s="190"/>
    </row>
    <row r="41" ht="18" customHeight="1" spans="1:8">
      <c r="A41" s="152" t="s">
        <v>138</v>
      </c>
      <c r="B41" s="186">
        <f t="shared" ref="B41:F41" si="0">B36+B37</f>
        <v>4737.86</v>
      </c>
      <c r="C41" s="191" t="s">
        <v>139</v>
      </c>
      <c r="D41" s="186">
        <f t="shared" si="0"/>
        <v>4737.86</v>
      </c>
      <c r="E41" s="152" t="s">
        <v>139</v>
      </c>
      <c r="F41" s="186">
        <f t="shared" si="0"/>
        <v>4737.86</v>
      </c>
      <c r="G41" s="152" t="s">
        <v>139</v>
      </c>
      <c r="H41" s="186">
        <f>H36+H37</f>
        <v>4737.86</v>
      </c>
    </row>
    <row r="42" customHeight="1" spans="4:8">
      <c r="D42" s="113"/>
      <c r="H42" s="113"/>
    </row>
    <row r="43" customHeight="1" spans="4:8">
      <c r="D43" s="113"/>
      <c r="H43" s="113"/>
    </row>
    <row r="44" customHeight="1" spans="4:8">
      <c r="D44" s="113"/>
      <c r="H44" s="113"/>
    </row>
    <row r="45" customHeight="1" spans="4:8">
      <c r="D45" s="113"/>
      <c r="H45" s="113"/>
    </row>
    <row r="46" customHeight="1" spans="4:8">
      <c r="D46" s="113"/>
      <c r="H46" s="113"/>
    </row>
    <row r="47" customHeight="1" spans="4:8">
      <c r="D47" s="113"/>
      <c r="H47" s="113"/>
    </row>
    <row r="48" customHeight="1" spans="4:8">
      <c r="D48" s="113"/>
      <c r="H48" s="113"/>
    </row>
    <row r="49" customHeight="1" spans="4:8">
      <c r="D49" s="113"/>
      <c r="H49" s="113"/>
    </row>
    <row r="50" customHeight="1" spans="4:8">
      <c r="D50" s="113"/>
      <c r="H50" s="113"/>
    </row>
    <row r="51" customHeight="1" spans="4:8">
      <c r="D51" s="113"/>
      <c r="H51" s="113"/>
    </row>
    <row r="52" customHeight="1" spans="4:8">
      <c r="D52" s="113"/>
      <c r="H52" s="113"/>
    </row>
    <row r="53" customHeight="1" spans="4:8">
      <c r="D53" s="113"/>
      <c r="H53" s="113"/>
    </row>
    <row r="54" customHeight="1" spans="4:8">
      <c r="D54" s="113"/>
      <c r="H54" s="113"/>
    </row>
    <row r="55" customHeight="1" spans="8:8">
      <c r="H55" s="113"/>
    </row>
    <row r="56" customHeight="1" spans="8:8">
      <c r="H56" s="113"/>
    </row>
    <row r="57" customHeight="1" spans="8:8">
      <c r="H57" s="113"/>
    </row>
    <row r="58" customHeight="1" spans="8:8">
      <c r="H58" s="113"/>
    </row>
    <row r="59" customHeight="1" spans="8:8">
      <c r="H59" s="113"/>
    </row>
    <row r="60" customHeight="1" spans="8:8">
      <c r="H60" s="113"/>
    </row>
  </sheetData>
  <mergeCells count="4">
    <mergeCell ref="A2:H2"/>
    <mergeCell ref="A3:B3"/>
    <mergeCell ref="A4:B4"/>
    <mergeCell ref="C4:H4"/>
  </mergeCells>
  <printOptions horizontalCentered="1"/>
  <pageMargins left="0.751388888888889" right="0.751388888888889" top="0.790972222222222" bottom="1" header="0" footer="0"/>
  <pageSetup paperSize="9" scale="43" orientation="landscape" blackAndWhite="1"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9"/>
  <sheetViews>
    <sheetView showGridLines="0" showZeros="0" view="pageBreakPreview" zoomScaleNormal="100" workbookViewId="0">
      <selection activeCell="J16" sqref="J16"/>
    </sheetView>
  </sheetViews>
  <sheetFormatPr defaultColWidth="9.16666666666667" defaultRowHeight="12.75" customHeight="1" outlineLevelCol="6"/>
  <cols>
    <col min="1" max="1" width="10.75" customWidth="1"/>
    <col min="2" max="2" width="32.625" customWidth="1"/>
    <col min="3" max="5" width="21.3333333333333" customWidth="1"/>
    <col min="6" max="6" width="19.3333333333333" customWidth="1"/>
    <col min="7" max="7" width="21.3333333333333" customWidth="1"/>
    <col min="8" max="16384" width="9.16666666666667" customWidth="1"/>
  </cols>
  <sheetData>
    <row r="1" ht="30" customHeight="1" spans="1:1">
      <c r="A1" s="113" t="s">
        <v>18</v>
      </c>
    </row>
    <row r="2" ht="28.5" customHeight="1" spans="1:7">
      <c r="A2" s="114" t="s">
        <v>177</v>
      </c>
      <c r="B2" s="114"/>
      <c r="C2" s="114"/>
      <c r="D2" s="114"/>
      <c r="E2" s="114"/>
      <c r="F2" s="114"/>
      <c r="G2" s="114"/>
    </row>
    <row r="3" ht="22.5" customHeight="1" spans="7:7">
      <c r="G3" s="112" t="s">
        <v>48</v>
      </c>
    </row>
    <row r="4" ht="22.5" customHeight="1" spans="1:7">
      <c r="A4" s="116" t="s">
        <v>178</v>
      </c>
      <c r="B4" s="116" t="s">
        <v>179</v>
      </c>
      <c r="C4" s="116" t="s">
        <v>143</v>
      </c>
      <c r="D4" s="116" t="s">
        <v>180</v>
      </c>
      <c r="E4" s="116" t="s">
        <v>181</v>
      </c>
      <c r="F4" s="116" t="s">
        <v>182</v>
      </c>
      <c r="G4" s="116" t="s">
        <v>183</v>
      </c>
    </row>
    <row r="5" ht="15.75" customHeight="1" spans="1:7">
      <c r="A5" s="99" t="s">
        <v>153</v>
      </c>
      <c r="B5" s="99" t="s">
        <v>153</v>
      </c>
      <c r="C5" s="99" t="s">
        <v>153</v>
      </c>
      <c r="D5" s="99" t="s">
        <v>153</v>
      </c>
      <c r="E5" s="99" t="s">
        <v>153</v>
      </c>
      <c r="F5" s="99" t="s">
        <v>153</v>
      </c>
      <c r="G5" s="99" t="s">
        <v>153</v>
      </c>
    </row>
    <row r="6" ht="15.75" customHeight="1" spans="1:7">
      <c r="A6" s="177" t="s">
        <v>143</v>
      </c>
      <c r="B6" s="177"/>
      <c r="C6" s="169">
        <f>D6+E6+F6</f>
        <v>4737.86</v>
      </c>
      <c r="D6" s="169">
        <f>D12+D7+D19+D27+D24+D16</f>
        <v>3128.15</v>
      </c>
      <c r="E6" s="169">
        <f>E12+E7+E19+E27+E24+E16</f>
        <v>299.21</v>
      </c>
      <c r="F6" s="169">
        <f>F12+F7+F19+F27+F24+F16</f>
        <v>1310.5</v>
      </c>
      <c r="G6" s="99"/>
    </row>
    <row r="7" customHeight="1" spans="1:7">
      <c r="A7" s="178">
        <v>208</v>
      </c>
      <c r="B7" s="172" t="s">
        <v>184</v>
      </c>
      <c r="C7" s="169">
        <f>D7+E7+F7</f>
        <v>435.87</v>
      </c>
      <c r="D7" s="169">
        <f t="shared" ref="D7:F7" si="0">D8</f>
        <v>435.78</v>
      </c>
      <c r="E7" s="169">
        <f t="shared" si="0"/>
        <v>0.09</v>
      </c>
      <c r="F7" s="169">
        <f t="shared" si="0"/>
        <v>0</v>
      </c>
      <c r="G7" s="172"/>
    </row>
    <row r="8" customHeight="1" spans="1:7">
      <c r="A8" s="178">
        <v>20805</v>
      </c>
      <c r="B8" s="172" t="s">
        <v>185</v>
      </c>
      <c r="C8" s="173">
        <f>D8+E8+F8</f>
        <v>435.87</v>
      </c>
      <c r="D8" s="173">
        <f>D10+D11+D9</f>
        <v>435.78</v>
      </c>
      <c r="E8" s="173">
        <f>E10+E11+E9</f>
        <v>0.09</v>
      </c>
      <c r="F8" s="173">
        <f t="shared" ref="D8:F8" si="1">F10+F11</f>
        <v>0</v>
      </c>
      <c r="G8" s="172"/>
    </row>
    <row r="9" customFormat="1" customHeight="1" spans="1:7">
      <c r="A9" s="178">
        <v>2080502</v>
      </c>
      <c r="B9" s="172" t="s">
        <v>186</v>
      </c>
      <c r="C9" s="174"/>
      <c r="D9" s="175"/>
      <c r="E9" s="175">
        <v>0.09</v>
      </c>
      <c r="F9" s="175"/>
      <c r="G9" s="172"/>
    </row>
    <row r="10" customHeight="1" spans="1:7">
      <c r="A10" s="178">
        <v>2080505</v>
      </c>
      <c r="B10" s="172" t="s">
        <v>187</v>
      </c>
      <c r="C10" s="174">
        <f t="shared" ref="C10:C15" si="2">D10+E10+F10</f>
        <v>290.52</v>
      </c>
      <c r="D10" s="175">
        <v>290.52</v>
      </c>
      <c r="E10" s="175"/>
      <c r="F10" s="175"/>
      <c r="G10" s="172"/>
    </row>
    <row r="11" customHeight="1" spans="1:7">
      <c r="A11" s="178">
        <v>2080506</v>
      </c>
      <c r="B11" s="172" t="s">
        <v>188</v>
      </c>
      <c r="C11" s="174">
        <f t="shared" si="2"/>
        <v>145.26</v>
      </c>
      <c r="D11" s="175">
        <v>145.26</v>
      </c>
      <c r="E11" s="175"/>
      <c r="F11" s="175"/>
      <c r="G11" s="172"/>
    </row>
    <row r="12" customHeight="1" spans="1:7">
      <c r="A12" s="178">
        <v>210</v>
      </c>
      <c r="B12" s="172" t="s">
        <v>189</v>
      </c>
      <c r="C12" s="169">
        <f t="shared" si="2"/>
        <v>152.8</v>
      </c>
      <c r="D12" s="169">
        <f t="shared" ref="D12:F12" si="3">D13</f>
        <v>152.8</v>
      </c>
      <c r="E12" s="169">
        <f t="shared" si="3"/>
        <v>0</v>
      </c>
      <c r="F12" s="169">
        <f t="shared" si="3"/>
        <v>0</v>
      </c>
      <c r="G12" s="172"/>
    </row>
    <row r="13" customHeight="1" spans="1:7">
      <c r="A13" s="178">
        <v>21011</v>
      </c>
      <c r="B13" s="172" t="s">
        <v>190</v>
      </c>
      <c r="C13" s="173">
        <f t="shared" si="2"/>
        <v>152.8</v>
      </c>
      <c r="D13" s="173">
        <f t="shared" ref="D13:F13" si="4">D14+D15</f>
        <v>152.8</v>
      </c>
      <c r="E13" s="173">
        <f t="shared" si="4"/>
        <v>0</v>
      </c>
      <c r="F13" s="173">
        <f t="shared" si="4"/>
        <v>0</v>
      </c>
      <c r="G13" s="172"/>
    </row>
    <row r="14" customHeight="1" spans="1:7">
      <c r="A14" s="178">
        <v>2101101</v>
      </c>
      <c r="B14" s="172" t="s">
        <v>191</v>
      </c>
      <c r="C14" s="174">
        <f t="shared" si="2"/>
        <v>95.26</v>
      </c>
      <c r="D14" s="175">
        <v>95.26</v>
      </c>
      <c r="E14" s="175"/>
      <c r="F14" s="175"/>
      <c r="G14" s="172"/>
    </row>
    <row r="15" customHeight="1" spans="1:7">
      <c r="A15" s="178">
        <v>2101102</v>
      </c>
      <c r="B15" s="172" t="s">
        <v>192</v>
      </c>
      <c r="C15" s="174">
        <f t="shared" si="2"/>
        <v>57.54</v>
      </c>
      <c r="D15" s="175">
        <v>57.54</v>
      </c>
      <c r="E15" s="175"/>
      <c r="F15" s="175"/>
      <c r="G15" s="172"/>
    </row>
    <row r="16" customFormat="1" customHeight="1" spans="1:7">
      <c r="A16" s="178">
        <v>212</v>
      </c>
      <c r="B16" s="172" t="s">
        <v>193</v>
      </c>
      <c r="C16" s="169">
        <f t="shared" ref="C14:C29" si="5">D16+E16+F16</f>
        <v>0</v>
      </c>
      <c r="D16" s="169">
        <f t="shared" ref="D16:F16" si="6">D17</f>
        <v>0</v>
      </c>
      <c r="E16" s="169">
        <f t="shared" si="6"/>
        <v>0</v>
      </c>
      <c r="F16" s="169">
        <f t="shared" si="6"/>
        <v>0</v>
      </c>
      <c r="G16" s="172"/>
    </row>
    <row r="17" customFormat="1" customHeight="1" spans="1:7">
      <c r="A17" s="178">
        <v>21202</v>
      </c>
      <c r="B17" s="172" t="s">
        <v>194</v>
      </c>
      <c r="C17" s="173">
        <f t="shared" si="5"/>
        <v>0</v>
      </c>
      <c r="D17" s="173">
        <f t="shared" ref="D17:F17" si="7">D18</f>
        <v>0</v>
      </c>
      <c r="E17" s="173">
        <f t="shared" si="7"/>
        <v>0</v>
      </c>
      <c r="F17" s="173">
        <f t="shared" si="7"/>
        <v>0</v>
      </c>
      <c r="G17" s="172"/>
    </row>
    <row r="18" customFormat="1" customHeight="1" spans="1:7">
      <c r="A18" s="178">
        <v>2120201</v>
      </c>
      <c r="B18" s="172" t="s">
        <v>194</v>
      </c>
      <c r="C18" s="174">
        <f t="shared" si="5"/>
        <v>0</v>
      </c>
      <c r="D18" s="175"/>
      <c r="E18" s="175"/>
      <c r="F18" s="175"/>
      <c r="G18" s="172"/>
    </row>
    <row r="19" customHeight="1" spans="1:7">
      <c r="A19" s="172" t="s">
        <v>195</v>
      </c>
      <c r="B19" s="172" t="s">
        <v>196</v>
      </c>
      <c r="C19" s="169">
        <f t="shared" si="5"/>
        <v>3578.21</v>
      </c>
      <c r="D19" s="169">
        <f t="shared" ref="D19:F19" si="8">D20</f>
        <v>2319.09</v>
      </c>
      <c r="E19" s="169">
        <f t="shared" si="8"/>
        <v>299.12</v>
      </c>
      <c r="F19" s="169">
        <f t="shared" si="8"/>
        <v>960</v>
      </c>
      <c r="G19" s="172"/>
    </row>
    <row r="20" customHeight="1" spans="1:7">
      <c r="A20" s="172" t="s">
        <v>197</v>
      </c>
      <c r="B20" s="172" t="s">
        <v>198</v>
      </c>
      <c r="C20" s="173">
        <f t="shared" si="5"/>
        <v>3578.21</v>
      </c>
      <c r="D20" s="173">
        <f t="shared" ref="D20:F20" si="9">D21+D23+D22</f>
        <v>2319.09</v>
      </c>
      <c r="E20" s="173">
        <f t="shared" si="9"/>
        <v>299.12</v>
      </c>
      <c r="F20" s="173">
        <f t="shared" si="9"/>
        <v>960</v>
      </c>
      <c r="G20" s="172"/>
    </row>
    <row r="21" customHeight="1" spans="1:7">
      <c r="A21" s="172" t="s">
        <v>199</v>
      </c>
      <c r="B21" s="172" t="s">
        <v>200</v>
      </c>
      <c r="C21" s="174">
        <f t="shared" si="5"/>
        <v>1450.51</v>
      </c>
      <c r="D21" s="175">
        <v>1267.49</v>
      </c>
      <c r="E21" s="175">
        <v>183.02</v>
      </c>
      <c r="F21" s="175"/>
      <c r="G21" s="172"/>
    </row>
    <row r="22" customFormat="1" customHeight="1" spans="1:7">
      <c r="A22" s="178">
        <v>2200104</v>
      </c>
      <c r="B22" s="172" t="s">
        <v>201</v>
      </c>
      <c r="C22" s="174">
        <f t="shared" si="5"/>
        <v>960</v>
      </c>
      <c r="D22" s="175"/>
      <c r="E22" s="175"/>
      <c r="F22" s="175">
        <f>660+300</f>
        <v>960</v>
      </c>
      <c r="G22" s="172"/>
    </row>
    <row r="23" customHeight="1" spans="1:7">
      <c r="A23" s="178">
        <v>2200150</v>
      </c>
      <c r="B23" s="172" t="s">
        <v>202</v>
      </c>
      <c r="C23" s="174">
        <f t="shared" si="5"/>
        <v>1167.7</v>
      </c>
      <c r="D23" s="175">
        <v>1051.6</v>
      </c>
      <c r="E23" s="175">
        <v>116.1</v>
      </c>
      <c r="F23" s="175"/>
      <c r="G23" s="172"/>
    </row>
    <row r="24" customFormat="1" customHeight="1" spans="1:7">
      <c r="A24" s="178">
        <v>221</v>
      </c>
      <c r="B24" s="172" t="s">
        <v>203</v>
      </c>
      <c r="C24" s="169">
        <f t="shared" si="5"/>
        <v>220.48</v>
      </c>
      <c r="D24" s="169">
        <f t="shared" ref="D24:F24" si="10">D25</f>
        <v>220.48</v>
      </c>
      <c r="E24" s="169">
        <f t="shared" si="10"/>
        <v>0</v>
      </c>
      <c r="F24" s="169">
        <f t="shared" si="10"/>
        <v>0</v>
      </c>
      <c r="G24" s="172"/>
    </row>
    <row r="25" customFormat="1" customHeight="1" spans="1:7">
      <c r="A25" s="178">
        <v>22102</v>
      </c>
      <c r="B25" s="172" t="s">
        <v>204</v>
      </c>
      <c r="C25" s="173">
        <f t="shared" si="5"/>
        <v>220.48</v>
      </c>
      <c r="D25" s="173">
        <f t="shared" ref="D25:F25" si="11">D26</f>
        <v>220.48</v>
      </c>
      <c r="E25" s="173">
        <f t="shared" si="11"/>
        <v>0</v>
      </c>
      <c r="F25" s="173">
        <f t="shared" si="11"/>
        <v>0</v>
      </c>
      <c r="G25" s="172"/>
    </row>
    <row r="26" customFormat="1" customHeight="1" spans="1:7">
      <c r="A26" s="178">
        <v>2210201</v>
      </c>
      <c r="B26" s="172" t="s">
        <v>205</v>
      </c>
      <c r="C26" s="174">
        <f t="shared" si="5"/>
        <v>220.48</v>
      </c>
      <c r="D26" s="175">
        <v>220.48</v>
      </c>
      <c r="E26" s="175"/>
      <c r="F26" s="175"/>
      <c r="G26" s="172"/>
    </row>
    <row r="27" customHeight="1" spans="1:7">
      <c r="A27" s="178">
        <v>224</v>
      </c>
      <c r="B27" s="172" t="s">
        <v>206</v>
      </c>
      <c r="C27" s="169">
        <f t="shared" si="5"/>
        <v>350.5</v>
      </c>
      <c r="D27" s="169">
        <f t="shared" ref="D27:F27" si="12">D28</f>
        <v>0</v>
      </c>
      <c r="E27" s="169">
        <f t="shared" si="12"/>
        <v>0</v>
      </c>
      <c r="F27" s="169">
        <f t="shared" si="12"/>
        <v>350.5</v>
      </c>
      <c r="G27" s="172"/>
    </row>
    <row r="28" customHeight="1" spans="1:7">
      <c r="A28" s="178">
        <v>22406</v>
      </c>
      <c r="B28" s="172" t="s">
        <v>207</v>
      </c>
      <c r="C28" s="173">
        <f t="shared" si="5"/>
        <v>350.5</v>
      </c>
      <c r="D28" s="173">
        <f t="shared" ref="D28:F28" si="13">D29</f>
        <v>0</v>
      </c>
      <c r="E28" s="173">
        <f t="shared" si="13"/>
        <v>0</v>
      </c>
      <c r="F28" s="173">
        <f t="shared" si="13"/>
        <v>350.5</v>
      </c>
      <c r="G28" s="172"/>
    </row>
    <row r="29" customHeight="1" spans="1:7">
      <c r="A29" s="178">
        <v>2240601</v>
      </c>
      <c r="B29" s="172" t="s">
        <v>208</v>
      </c>
      <c r="C29" s="174">
        <f t="shared" si="5"/>
        <v>350.5</v>
      </c>
      <c r="D29" s="175"/>
      <c r="E29" s="175"/>
      <c r="F29" s="175">
        <f>10+30.5+300+10</f>
        <v>350.5</v>
      </c>
      <c r="G29" s="172"/>
    </row>
  </sheetData>
  <mergeCells count="2">
    <mergeCell ref="A2:G2"/>
    <mergeCell ref="A6:B6"/>
  </mergeCells>
  <printOptions horizontalCentered="1"/>
  <pageMargins left="0.590277777777778" right="0.590277777777778" top="0.790972222222222" bottom="0.790972222222222" header="0.5" footer="0.5"/>
  <pageSetup paperSize="9" fitToHeight="1000" orientation="landscape" blackAndWhite="1" horizont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4"/>
  <sheetViews>
    <sheetView showGridLines="0" showZeros="0" view="pageBreakPreview" zoomScaleNormal="100" topLeftCell="A6" workbookViewId="0">
      <selection activeCell="F44" sqref="F44"/>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113" t="s">
        <v>20</v>
      </c>
    </row>
    <row r="2" ht="28.5" customHeight="1" spans="1:9">
      <c r="A2" s="90" t="s">
        <v>209</v>
      </c>
      <c r="B2" s="90"/>
      <c r="C2" s="90"/>
      <c r="D2" s="90"/>
      <c r="E2" s="90"/>
      <c r="F2" s="90"/>
      <c r="G2" s="90"/>
      <c r="H2" s="90"/>
      <c r="I2" s="90"/>
    </row>
    <row r="3" ht="22.5" customHeight="1" spans="9:9">
      <c r="I3" s="112" t="s">
        <v>48</v>
      </c>
    </row>
    <row r="4" ht="22.5" customHeight="1" spans="1:9">
      <c r="A4" s="116" t="s">
        <v>210</v>
      </c>
      <c r="B4" s="116" t="s">
        <v>211</v>
      </c>
      <c r="C4" s="116" t="s">
        <v>212</v>
      </c>
      <c r="D4" s="116" t="s">
        <v>213</v>
      </c>
      <c r="E4" s="116" t="s">
        <v>143</v>
      </c>
      <c r="F4" s="116" t="s">
        <v>180</v>
      </c>
      <c r="G4" s="116" t="s">
        <v>181</v>
      </c>
      <c r="H4" s="116" t="s">
        <v>182</v>
      </c>
      <c r="I4" s="116" t="s">
        <v>183</v>
      </c>
    </row>
    <row r="5" ht="15.75" customHeight="1" spans="1:9">
      <c r="A5" s="99" t="s">
        <v>153</v>
      </c>
      <c r="B5" s="99" t="s">
        <v>153</v>
      </c>
      <c r="C5" s="99" t="s">
        <v>153</v>
      </c>
      <c r="D5" s="99" t="s">
        <v>153</v>
      </c>
      <c r="E5" s="99" t="s">
        <v>153</v>
      </c>
      <c r="F5" s="99" t="s">
        <v>153</v>
      </c>
      <c r="G5" s="99" t="s">
        <v>153</v>
      </c>
      <c r="H5" s="99" t="s">
        <v>153</v>
      </c>
      <c r="I5" s="99" t="s">
        <v>153</v>
      </c>
    </row>
    <row r="6" customHeight="1" spans="1:9">
      <c r="A6" s="166" t="s">
        <v>143</v>
      </c>
      <c r="B6" s="167"/>
      <c r="C6" s="167"/>
      <c r="D6" s="168"/>
      <c r="E6" s="169">
        <f t="shared" ref="E6:E17" si="0">F6+G6+H6</f>
        <v>4737.8636</v>
      </c>
      <c r="F6" s="169">
        <f>F7+F28+F49+F52</f>
        <v>3128.1576</v>
      </c>
      <c r="G6" s="169">
        <f>G7+G28+G49+G52</f>
        <v>299.206</v>
      </c>
      <c r="H6" s="169">
        <f t="shared" ref="F6:H6" si="1">H7+H28+H50</f>
        <v>1310.5</v>
      </c>
      <c r="I6" s="172"/>
    </row>
    <row r="7" customHeight="1" spans="1:9">
      <c r="A7" s="171" t="s">
        <v>214</v>
      </c>
      <c r="B7" s="171" t="s">
        <v>215</v>
      </c>
      <c r="C7" s="171"/>
      <c r="D7" s="172"/>
      <c r="E7" s="173">
        <f t="shared" si="0"/>
        <v>2993.2176</v>
      </c>
      <c r="F7" s="173">
        <f t="shared" ref="F7:H7" si="2">SUM(F8:F26)</f>
        <v>2993.2176</v>
      </c>
      <c r="G7" s="173">
        <f t="shared" si="2"/>
        <v>0</v>
      </c>
      <c r="H7" s="173">
        <f t="shared" si="2"/>
        <v>0</v>
      </c>
      <c r="I7" s="172"/>
    </row>
    <row r="8" customHeight="1" spans="1:9">
      <c r="A8" s="171" t="s">
        <v>216</v>
      </c>
      <c r="B8" s="171" t="s">
        <v>217</v>
      </c>
      <c r="C8" s="171" t="s">
        <v>218</v>
      </c>
      <c r="D8" s="172" t="s">
        <v>219</v>
      </c>
      <c r="E8" s="174">
        <f t="shared" si="0"/>
        <v>855.4056</v>
      </c>
      <c r="F8" s="175">
        <v>855.4056</v>
      </c>
      <c r="G8" s="175"/>
      <c r="H8" s="175"/>
      <c r="I8" s="175"/>
    </row>
    <row r="9" customHeight="1" spans="1:9">
      <c r="A9" s="171" t="s">
        <v>216</v>
      </c>
      <c r="B9" s="171" t="s">
        <v>217</v>
      </c>
      <c r="C9" s="171" t="s">
        <v>220</v>
      </c>
      <c r="D9" s="172" t="s">
        <v>215</v>
      </c>
      <c r="E9" s="174">
        <f t="shared" si="0"/>
        <v>219.1439</v>
      </c>
      <c r="F9" s="175">
        <v>219.1439</v>
      </c>
      <c r="G9" s="175"/>
      <c r="H9" s="175"/>
      <c r="I9" s="175"/>
    </row>
    <row r="10" customHeight="1" spans="1:9">
      <c r="A10" s="171" t="s">
        <v>221</v>
      </c>
      <c r="B10" s="171" t="s">
        <v>222</v>
      </c>
      <c r="C10" s="171" t="s">
        <v>218</v>
      </c>
      <c r="D10" s="172" t="s">
        <v>219</v>
      </c>
      <c r="E10" s="174">
        <f t="shared" si="0"/>
        <v>576.223</v>
      </c>
      <c r="F10" s="175">
        <v>576.223</v>
      </c>
      <c r="G10" s="175"/>
      <c r="H10" s="175"/>
      <c r="I10" s="175"/>
    </row>
    <row r="11" customHeight="1" spans="1:9">
      <c r="A11" s="171" t="s">
        <v>221</v>
      </c>
      <c r="B11" s="171" t="s">
        <v>222</v>
      </c>
      <c r="C11" s="171" t="s">
        <v>220</v>
      </c>
      <c r="D11" s="172" t="s">
        <v>215</v>
      </c>
      <c r="E11" s="174">
        <f t="shared" si="0"/>
        <v>18.461</v>
      </c>
      <c r="F11" s="175">
        <v>18.461</v>
      </c>
      <c r="G11" s="175"/>
      <c r="H11" s="175"/>
      <c r="I11" s="175"/>
    </row>
    <row r="12" customHeight="1" spans="1:9">
      <c r="A12" s="171" t="s">
        <v>223</v>
      </c>
      <c r="B12" s="171" t="s">
        <v>224</v>
      </c>
      <c r="C12" s="171" t="s">
        <v>218</v>
      </c>
      <c r="D12" s="172" t="s">
        <v>219</v>
      </c>
      <c r="E12" s="174">
        <f t="shared" si="0"/>
        <v>70.2494</v>
      </c>
      <c r="F12" s="175">
        <v>70.2494</v>
      </c>
      <c r="G12" s="175"/>
      <c r="H12" s="175"/>
      <c r="I12" s="175"/>
    </row>
    <row r="13" customHeight="1" spans="1:9">
      <c r="A13" s="171" t="s">
        <v>225</v>
      </c>
      <c r="B13" s="171" t="s">
        <v>226</v>
      </c>
      <c r="C13" s="171" t="s">
        <v>227</v>
      </c>
      <c r="D13" s="172" t="s">
        <v>228</v>
      </c>
      <c r="E13" s="174">
        <f t="shared" si="0"/>
        <v>8.7</v>
      </c>
      <c r="F13" s="175">
        <v>8.7</v>
      </c>
      <c r="G13" s="175"/>
      <c r="H13" s="175"/>
      <c r="I13" s="175"/>
    </row>
    <row r="14" customHeight="1" spans="1:9">
      <c r="A14" s="171" t="s">
        <v>225</v>
      </c>
      <c r="B14" s="171" t="s">
        <v>226</v>
      </c>
      <c r="C14" s="171" t="s">
        <v>220</v>
      </c>
      <c r="D14" s="172" t="s">
        <v>215</v>
      </c>
      <c r="E14" s="174">
        <f t="shared" si="0"/>
        <v>149.634</v>
      </c>
      <c r="F14" s="175">
        <v>149.634</v>
      </c>
      <c r="G14" s="175"/>
      <c r="H14" s="175"/>
      <c r="I14" s="175"/>
    </row>
    <row r="15" customHeight="1" spans="1:9">
      <c r="A15" s="171" t="s">
        <v>229</v>
      </c>
      <c r="B15" s="171" t="s">
        <v>230</v>
      </c>
      <c r="C15" s="171" t="s">
        <v>231</v>
      </c>
      <c r="D15" s="172" t="s">
        <v>232</v>
      </c>
      <c r="E15" s="174">
        <f t="shared" si="0"/>
        <v>231.5133</v>
      </c>
      <c r="F15" s="175">
        <v>231.5133</v>
      </c>
      <c r="G15" s="175"/>
      <c r="H15" s="175"/>
      <c r="I15" s="175"/>
    </row>
    <row r="16" customHeight="1" spans="1:9">
      <c r="A16" s="171" t="s">
        <v>229</v>
      </c>
      <c r="B16" s="171" t="s">
        <v>230</v>
      </c>
      <c r="C16" s="171" t="s">
        <v>220</v>
      </c>
      <c r="D16" s="172" t="s">
        <v>215</v>
      </c>
      <c r="E16" s="174">
        <f t="shared" si="0"/>
        <v>59.0045</v>
      </c>
      <c r="F16" s="175">
        <v>59.0045</v>
      </c>
      <c r="G16" s="175"/>
      <c r="H16" s="175"/>
      <c r="I16" s="175"/>
    </row>
    <row r="17" customHeight="1" spans="1:9">
      <c r="A17" s="171" t="s">
        <v>233</v>
      </c>
      <c r="B17" s="171" t="s">
        <v>234</v>
      </c>
      <c r="C17" s="171" t="s">
        <v>231</v>
      </c>
      <c r="D17" s="172" t="s">
        <v>232</v>
      </c>
      <c r="E17" s="174">
        <f t="shared" si="0"/>
        <v>115.7569</v>
      </c>
      <c r="F17" s="175">
        <v>115.7569</v>
      </c>
      <c r="G17" s="175"/>
      <c r="H17" s="175"/>
      <c r="I17" s="175"/>
    </row>
    <row r="18" customFormat="1" customHeight="1" spans="1:9">
      <c r="A18" s="171" t="s">
        <v>233</v>
      </c>
      <c r="B18" s="171" t="s">
        <v>234</v>
      </c>
      <c r="C18" s="171" t="s">
        <v>220</v>
      </c>
      <c r="D18" s="172" t="s">
        <v>215</v>
      </c>
      <c r="E18" s="174">
        <f t="shared" ref="E18:E27" si="3">F18+G18+H18</f>
        <v>29.5022</v>
      </c>
      <c r="F18" s="175">
        <v>29.5022</v>
      </c>
      <c r="G18" s="175"/>
      <c r="H18" s="175"/>
      <c r="I18" s="175"/>
    </row>
    <row r="19" customFormat="1" customHeight="1" spans="1:9">
      <c r="A19" s="171" t="s">
        <v>235</v>
      </c>
      <c r="B19" s="171" t="s">
        <v>236</v>
      </c>
      <c r="C19" s="171" t="s">
        <v>231</v>
      </c>
      <c r="D19" s="172" t="s">
        <v>232</v>
      </c>
      <c r="E19" s="174">
        <f t="shared" si="3"/>
        <v>126.2023</v>
      </c>
      <c r="F19" s="175">
        <v>126.2023</v>
      </c>
      <c r="G19" s="175"/>
      <c r="H19" s="175"/>
      <c r="I19" s="175"/>
    </row>
    <row r="20" customFormat="1" customHeight="1" spans="1:9">
      <c r="A20" s="171" t="s">
        <v>235</v>
      </c>
      <c r="B20" s="171" t="s">
        <v>236</v>
      </c>
      <c r="C20" s="171" t="s">
        <v>220</v>
      </c>
      <c r="D20" s="172" t="s">
        <v>215</v>
      </c>
      <c r="E20" s="174">
        <f t="shared" si="3"/>
        <v>26.6087</v>
      </c>
      <c r="F20" s="175">
        <v>26.6087</v>
      </c>
      <c r="G20" s="175"/>
      <c r="H20" s="175"/>
      <c r="I20" s="175"/>
    </row>
    <row r="21" customFormat="1" customHeight="1" spans="1:9">
      <c r="A21" s="171" t="s">
        <v>237</v>
      </c>
      <c r="B21" s="171" t="s">
        <v>238</v>
      </c>
      <c r="C21" s="171" t="s">
        <v>231</v>
      </c>
      <c r="D21" s="172" t="s">
        <v>232</v>
      </c>
      <c r="E21" s="174">
        <f t="shared" si="3"/>
        <v>3.0416</v>
      </c>
      <c r="F21" s="175">
        <v>3.0416</v>
      </c>
      <c r="G21" s="175"/>
      <c r="H21" s="175"/>
      <c r="I21" s="175"/>
    </row>
    <row r="22" customFormat="1" customHeight="1" spans="1:9">
      <c r="A22" s="171" t="s">
        <v>237</v>
      </c>
      <c r="B22" s="171" t="s">
        <v>238</v>
      </c>
      <c r="C22" s="171" t="s">
        <v>220</v>
      </c>
      <c r="D22" s="172" t="s">
        <v>215</v>
      </c>
      <c r="E22" s="174">
        <f t="shared" si="3"/>
        <v>3.319</v>
      </c>
      <c r="F22" s="175">
        <v>3.319</v>
      </c>
      <c r="G22" s="175"/>
      <c r="H22" s="175"/>
      <c r="I22" s="175"/>
    </row>
    <row r="23" customFormat="1" customHeight="1" spans="1:9">
      <c r="A23" s="171" t="s">
        <v>239</v>
      </c>
      <c r="B23" s="171" t="s">
        <v>205</v>
      </c>
      <c r="C23" s="171" t="s">
        <v>240</v>
      </c>
      <c r="D23" s="172" t="s">
        <v>205</v>
      </c>
      <c r="E23" s="174">
        <f t="shared" si="3"/>
        <v>176.047</v>
      </c>
      <c r="F23" s="175">
        <v>176.047</v>
      </c>
      <c r="G23" s="175"/>
      <c r="H23" s="175"/>
      <c r="I23" s="175"/>
    </row>
    <row r="24" customFormat="1" customHeight="1" spans="1:9">
      <c r="A24" s="171" t="s">
        <v>239</v>
      </c>
      <c r="B24" s="171" t="s">
        <v>205</v>
      </c>
      <c r="C24" s="171" t="s">
        <v>220</v>
      </c>
      <c r="D24" s="172" t="s">
        <v>215</v>
      </c>
      <c r="E24" s="174">
        <f t="shared" si="3"/>
        <v>44.4332</v>
      </c>
      <c r="F24" s="175">
        <v>44.4332</v>
      </c>
      <c r="G24" s="175"/>
      <c r="H24" s="175"/>
      <c r="I24" s="175"/>
    </row>
    <row r="25" customFormat="1" customHeight="1" spans="1:9">
      <c r="A25" s="171" t="s">
        <v>241</v>
      </c>
      <c r="B25" s="171" t="s">
        <v>228</v>
      </c>
      <c r="C25" s="171" t="s">
        <v>227</v>
      </c>
      <c r="D25" s="172" t="s">
        <v>228</v>
      </c>
      <c r="E25" s="174">
        <f t="shared" si="3"/>
        <v>63.972</v>
      </c>
      <c r="F25" s="175">
        <v>63.972</v>
      </c>
      <c r="G25" s="175"/>
      <c r="H25" s="175"/>
      <c r="I25" s="175"/>
    </row>
    <row r="26" customFormat="1" customHeight="1" spans="1:9">
      <c r="A26" s="171" t="s">
        <v>241</v>
      </c>
      <c r="B26" s="171" t="s">
        <v>228</v>
      </c>
      <c r="C26" s="171" t="s">
        <v>220</v>
      </c>
      <c r="D26" s="172" t="s">
        <v>215</v>
      </c>
      <c r="E26" s="174">
        <f t="shared" si="3"/>
        <v>216</v>
      </c>
      <c r="F26" s="175">
        <v>216</v>
      </c>
      <c r="G26" s="175"/>
      <c r="H26" s="175"/>
      <c r="I26" s="175"/>
    </row>
    <row r="27" customHeight="1" spans="1:9">
      <c r="A27" s="171" t="s">
        <v>242</v>
      </c>
      <c r="B27" s="171" t="s">
        <v>242</v>
      </c>
      <c r="C27" s="171" t="s">
        <v>242</v>
      </c>
      <c r="D27" s="171" t="s">
        <v>242</v>
      </c>
      <c r="E27" s="174"/>
      <c r="F27" s="175"/>
      <c r="G27" s="175"/>
      <c r="H27" s="175"/>
      <c r="I27" s="175"/>
    </row>
    <row r="28" customHeight="1" spans="1:9">
      <c r="A28" s="171" t="s">
        <v>243</v>
      </c>
      <c r="B28" s="171" t="s">
        <v>244</v>
      </c>
      <c r="C28" s="171"/>
      <c r="D28" s="172"/>
      <c r="E28" s="173">
        <f>F28+G28+H28</f>
        <v>1740.386</v>
      </c>
      <c r="F28" s="173">
        <f>SUM(F29:F48)</f>
        <v>130.68</v>
      </c>
      <c r="G28" s="173">
        <f>SUM(G29:G48)</f>
        <v>299.206</v>
      </c>
      <c r="H28" s="173">
        <f>SUM(H29:H48)</f>
        <v>1310.5</v>
      </c>
      <c r="I28" s="172"/>
    </row>
    <row r="29" customHeight="1" spans="1:9">
      <c r="A29" s="171" t="s">
        <v>245</v>
      </c>
      <c r="B29" s="171" t="s">
        <v>246</v>
      </c>
      <c r="C29" s="171" t="s">
        <v>247</v>
      </c>
      <c r="D29" s="172" t="s">
        <v>248</v>
      </c>
      <c r="E29" s="174">
        <f>F29+G29+H29</f>
        <v>117.48</v>
      </c>
      <c r="F29" s="175">
        <v>0</v>
      </c>
      <c r="G29" s="175">
        <v>117.48</v>
      </c>
      <c r="H29" s="175"/>
      <c r="I29" s="175"/>
    </row>
    <row r="30" customHeight="1" spans="1:9">
      <c r="A30" s="171" t="s">
        <v>245</v>
      </c>
      <c r="B30" s="171" t="s">
        <v>246</v>
      </c>
      <c r="C30" s="171" t="s">
        <v>249</v>
      </c>
      <c r="D30" s="172" t="s">
        <v>244</v>
      </c>
      <c r="E30" s="174">
        <f>F30+G30+H30</f>
        <v>39.4708</v>
      </c>
      <c r="F30" s="175">
        <v>0</v>
      </c>
      <c r="G30" s="175">
        <v>39.4708</v>
      </c>
      <c r="H30" s="175"/>
      <c r="I30" s="175"/>
    </row>
    <row r="31" customHeight="1" spans="1:9">
      <c r="A31" s="171" t="s">
        <v>250</v>
      </c>
      <c r="B31" s="171" t="s">
        <v>251</v>
      </c>
      <c r="C31" s="171" t="s">
        <v>247</v>
      </c>
      <c r="D31" s="172" t="s">
        <v>248</v>
      </c>
      <c r="E31" s="174">
        <f t="shared" ref="E31:E36" si="4">F31+G31+H31</f>
        <v>1</v>
      </c>
      <c r="F31" s="175">
        <v>0</v>
      </c>
      <c r="G31" s="175">
        <v>1</v>
      </c>
      <c r="H31" s="175"/>
      <c r="I31" s="175"/>
    </row>
    <row r="32" customHeight="1" spans="1:9">
      <c r="A32" s="171" t="s">
        <v>252</v>
      </c>
      <c r="B32" s="171" t="s">
        <v>253</v>
      </c>
      <c r="C32" s="171" t="s">
        <v>247</v>
      </c>
      <c r="D32" s="172" t="s">
        <v>248</v>
      </c>
      <c r="E32" s="174">
        <f t="shared" si="4"/>
        <v>0.6</v>
      </c>
      <c r="F32" s="175">
        <v>0</v>
      </c>
      <c r="G32" s="175">
        <v>0.6</v>
      </c>
      <c r="H32" s="175"/>
      <c r="I32" s="175"/>
    </row>
    <row r="33" customHeight="1" spans="1:9">
      <c r="A33" s="171" t="s">
        <v>254</v>
      </c>
      <c r="B33" s="171" t="s">
        <v>255</v>
      </c>
      <c r="C33" s="171" t="s">
        <v>247</v>
      </c>
      <c r="D33" s="172" t="s">
        <v>248</v>
      </c>
      <c r="E33" s="174">
        <f t="shared" si="4"/>
        <v>29.7</v>
      </c>
      <c r="F33" s="175">
        <v>0</v>
      </c>
      <c r="G33" s="175">
        <v>29.7</v>
      </c>
      <c r="H33" s="175"/>
      <c r="I33" s="175"/>
    </row>
    <row r="34" customHeight="1" spans="1:9">
      <c r="A34" s="171" t="s">
        <v>256</v>
      </c>
      <c r="B34" s="171" t="s">
        <v>257</v>
      </c>
      <c r="C34" s="171" t="s">
        <v>247</v>
      </c>
      <c r="D34" s="172" t="s">
        <v>248</v>
      </c>
      <c r="E34" s="174">
        <f t="shared" si="4"/>
        <v>11.35</v>
      </c>
      <c r="F34" s="175">
        <v>0</v>
      </c>
      <c r="G34" s="175">
        <v>11.35</v>
      </c>
      <c r="H34" s="175"/>
      <c r="I34" s="175"/>
    </row>
    <row r="35" customHeight="1" spans="1:9">
      <c r="A35" s="171" t="s">
        <v>256</v>
      </c>
      <c r="B35" s="171" t="s">
        <v>257</v>
      </c>
      <c r="C35" s="171" t="s">
        <v>249</v>
      </c>
      <c r="D35" s="172" t="s">
        <v>244</v>
      </c>
      <c r="E35" s="174">
        <f t="shared" si="4"/>
        <v>6</v>
      </c>
      <c r="F35" s="175">
        <v>0</v>
      </c>
      <c r="G35" s="175">
        <v>6</v>
      </c>
      <c r="H35" s="175"/>
      <c r="I35" s="175"/>
    </row>
    <row r="36" customHeight="1" spans="1:9">
      <c r="A36" s="171" t="s">
        <v>258</v>
      </c>
      <c r="B36" s="171" t="s">
        <v>259</v>
      </c>
      <c r="C36" s="171" t="s">
        <v>260</v>
      </c>
      <c r="D36" s="172" t="s">
        <v>259</v>
      </c>
      <c r="E36" s="174">
        <f t="shared" si="4"/>
        <v>6</v>
      </c>
      <c r="F36" s="175">
        <v>0</v>
      </c>
      <c r="G36" s="175">
        <v>6</v>
      </c>
      <c r="H36" s="175"/>
      <c r="I36" s="175"/>
    </row>
    <row r="37" customHeight="1" spans="1:9">
      <c r="A37" s="171" t="s">
        <v>261</v>
      </c>
      <c r="B37" s="171" t="s">
        <v>262</v>
      </c>
      <c r="C37" s="171" t="s">
        <v>263</v>
      </c>
      <c r="D37" s="172" t="s">
        <v>262</v>
      </c>
      <c r="E37" s="174">
        <f t="shared" ref="E37:E51" si="5">F37+G37+H37</f>
        <v>4</v>
      </c>
      <c r="F37" s="175">
        <v>0</v>
      </c>
      <c r="G37" s="175">
        <v>4</v>
      </c>
      <c r="H37" s="175"/>
      <c r="I37" s="175"/>
    </row>
    <row r="38" customHeight="1" spans="1:9">
      <c r="A38" s="171" t="s">
        <v>264</v>
      </c>
      <c r="B38" s="171" t="s">
        <v>265</v>
      </c>
      <c r="C38" s="171" t="s">
        <v>266</v>
      </c>
      <c r="D38" s="172" t="s">
        <v>265</v>
      </c>
      <c r="E38" s="174">
        <f t="shared" si="5"/>
        <v>4</v>
      </c>
      <c r="F38" s="175">
        <v>0</v>
      </c>
      <c r="G38" s="175">
        <v>4</v>
      </c>
      <c r="H38" s="175"/>
      <c r="I38" s="175"/>
    </row>
    <row r="39" customHeight="1" spans="1:9">
      <c r="A39" s="171" t="s">
        <v>267</v>
      </c>
      <c r="B39" s="171" t="s">
        <v>268</v>
      </c>
      <c r="C39" s="171" t="s">
        <v>269</v>
      </c>
      <c r="D39" s="172" t="s">
        <v>268</v>
      </c>
      <c r="E39" s="174">
        <f t="shared" si="5"/>
        <v>2.2</v>
      </c>
      <c r="F39" s="175">
        <v>0</v>
      </c>
      <c r="G39" s="175">
        <v>2.2</v>
      </c>
      <c r="H39" s="175"/>
      <c r="I39" s="175"/>
    </row>
    <row r="40" customHeight="1" spans="1:9">
      <c r="A40" s="171" t="s">
        <v>267</v>
      </c>
      <c r="B40" s="171" t="s">
        <v>268</v>
      </c>
      <c r="C40" s="171" t="s">
        <v>249</v>
      </c>
      <c r="D40" s="172" t="s">
        <v>244</v>
      </c>
      <c r="E40" s="174">
        <f t="shared" si="5"/>
        <v>0.27</v>
      </c>
      <c r="F40" s="175">
        <v>0</v>
      </c>
      <c r="G40" s="175">
        <v>0.27</v>
      </c>
      <c r="H40" s="175"/>
      <c r="I40" s="175"/>
    </row>
    <row r="41" customHeight="1" spans="1:9">
      <c r="A41" s="171" t="s">
        <v>270</v>
      </c>
      <c r="B41" s="171" t="s">
        <v>271</v>
      </c>
      <c r="C41" s="171" t="s">
        <v>272</v>
      </c>
      <c r="D41" s="172" t="s">
        <v>273</v>
      </c>
      <c r="E41" s="174">
        <f t="shared" si="5"/>
        <v>960.98</v>
      </c>
      <c r="F41" s="175">
        <v>0</v>
      </c>
      <c r="G41" s="175">
        <v>0.98</v>
      </c>
      <c r="H41" s="175">
        <f>300+660</f>
        <v>960</v>
      </c>
      <c r="I41" s="175"/>
    </row>
    <row r="42" customHeight="1" spans="1:9">
      <c r="A42" s="171" t="s">
        <v>274</v>
      </c>
      <c r="B42" s="171" t="s">
        <v>275</v>
      </c>
      <c r="C42" s="171" t="s">
        <v>247</v>
      </c>
      <c r="D42" s="172" t="s">
        <v>248</v>
      </c>
      <c r="E42" s="174">
        <f t="shared" si="5"/>
        <v>47.75</v>
      </c>
      <c r="F42" s="175">
        <v>0</v>
      </c>
      <c r="G42" s="175">
        <v>47.75</v>
      </c>
      <c r="H42" s="175"/>
      <c r="I42" s="175"/>
    </row>
    <row r="43" customHeight="1" spans="1:9">
      <c r="A43" s="171" t="s">
        <v>274</v>
      </c>
      <c r="B43" s="171" t="s">
        <v>275</v>
      </c>
      <c r="C43" s="171" t="s">
        <v>249</v>
      </c>
      <c r="D43" s="172" t="s">
        <v>244</v>
      </c>
      <c r="E43" s="174">
        <f t="shared" si="5"/>
        <v>11.2516</v>
      </c>
      <c r="F43" s="175">
        <v>0</v>
      </c>
      <c r="G43" s="175">
        <v>11.2516</v>
      </c>
      <c r="H43" s="175"/>
      <c r="I43" s="175"/>
    </row>
    <row r="44" customHeight="1" spans="1:9">
      <c r="A44" s="171" t="s">
        <v>276</v>
      </c>
      <c r="B44" s="171" t="s">
        <v>277</v>
      </c>
      <c r="C44" s="171" t="s">
        <v>247</v>
      </c>
      <c r="D44" s="172" t="s">
        <v>248</v>
      </c>
      <c r="E44" s="174">
        <f t="shared" si="5"/>
        <v>0.6948</v>
      </c>
      <c r="F44" s="175">
        <v>0</v>
      </c>
      <c r="G44" s="175">
        <v>0.6948</v>
      </c>
      <c r="H44" s="175"/>
      <c r="I44" s="175"/>
    </row>
    <row r="45" customHeight="1" spans="1:9">
      <c r="A45" s="171" t="s">
        <v>276</v>
      </c>
      <c r="B45" s="171" t="s">
        <v>277</v>
      </c>
      <c r="C45" s="171" t="s">
        <v>249</v>
      </c>
      <c r="D45" s="172" t="s">
        <v>244</v>
      </c>
      <c r="E45" s="174">
        <f t="shared" si="5"/>
        <v>0.1728</v>
      </c>
      <c r="F45" s="175">
        <v>0</v>
      </c>
      <c r="G45" s="175">
        <v>0.1728</v>
      </c>
      <c r="H45" s="175"/>
      <c r="I45" s="175"/>
    </row>
    <row r="46" customHeight="1" spans="1:9">
      <c r="A46" s="171" t="s">
        <v>278</v>
      </c>
      <c r="B46" s="171" t="s">
        <v>279</v>
      </c>
      <c r="C46" s="171" t="s">
        <v>247</v>
      </c>
      <c r="D46" s="172" t="s">
        <v>248</v>
      </c>
      <c r="E46" s="174">
        <f t="shared" si="5"/>
        <v>145.546</v>
      </c>
      <c r="F46" s="175">
        <v>130.68</v>
      </c>
      <c r="G46" s="175">
        <v>14.866</v>
      </c>
      <c r="H46" s="175"/>
      <c r="I46" s="175"/>
    </row>
    <row r="47" customHeight="1" spans="1:9">
      <c r="A47" s="171" t="s">
        <v>278</v>
      </c>
      <c r="B47" s="171" t="s">
        <v>279</v>
      </c>
      <c r="C47" s="171" t="s">
        <v>249</v>
      </c>
      <c r="D47" s="172" t="s">
        <v>244</v>
      </c>
      <c r="E47" s="174">
        <f t="shared" si="5"/>
        <v>0.4</v>
      </c>
      <c r="F47" s="175">
        <v>0</v>
      </c>
      <c r="G47" s="175">
        <v>0.4</v>
      </c>
      <c r="H47" s="175"/>
      <c r="I47" s="175"/>
    </row>
    <row r="48" customHeight="1" spans="1:9">
      <c r="A48" s="171" t="s">
        <v>280</v>
      </c>
      <c r="B48" s="171" t="s">
        <v>273</v>
      </c>
      <c r="C48" s="171" t="s">
        <v>272</v>
      </c>
      <c r="D48" s="172" t="s">
        <v>273</v>
      </c>
      <c r="E48" s="174">
        <f t="shared" si="5"/>
        <v>351.52</v>
      </c>
      <c r="F48" s="175">
        <v>0</v>
      </c>
      <c r="G48" s="175">
        <v>1.02</v>
      </c>
      <c r="H48" s="175">
        <f>300+10+10+30.5</f>
        <v>350.5</v>
      </c>
      <c r="I48" s="175"/>
    </row>
    <row r="49" customHeight="1" spans="1:9">
      <c r="A49" s="171" t="s">
        <v>281</v>
      </c>
      <c r="B49" s="171" t="s">
        <v>282</v>
      </c>
      <c r="C49" s="171" t="s">
        <v>283</v>
      </c>
      <c r="D49" s="171" t="s">
        <v>283</v>
      </c>
      <c r="E49" s="173">
        <f t="shared" si="5"/>
        <v>4.26</v>
      </c>
      <c r="F49" s="173">
        <f>F50</f>
        <v>4.26</v>
      </c>
      <c r="G49" s="173">
        <f>G50</f>
        <v>0</v>
      </c>
      <c r="H49" s="173">
        <f>H50+H52</f>
        <v>0</v>
      </c>
      <c r="I49" s="175"/>
    </row>
    <row r="50" customHeight="1" spans="1:9">
      <c r="A50" s="171" t="s">
        <v>284</v>
      </c>
      <c r="B50" s="171" t="s">
        <v>285</v>
      </c>
      <c r="C50" s="171" t="s">
        <v>286</v>
      </c>
      <c r="D50" s="171" t="s">
        <v>287</v>
      </c>
      <c r="E50" s="174">
        <f t="shared" si="5"/>
        <v>4.26</v>
      </c>
      <c r="F50" s="175">
        <v>4.26</v>
      </c>
      <c r="G50" s="175"/>
      <c r="H50" s="175">
        <f t="shared" ref="F50:H50" si="6">H52+H53</f>
        <v>0</v>
      </c>
      <c r="I50" s="175"/>
    </row>
    <row r="51" customFormat="1" customHeight="1" spans="1:9">
      <c r="A51" s="171" t="s">
        <v>242</v>
      </c>
      <c r="B51" s="171" t="s">
        <v>242</v>
      </c>
      <c r="C51" s="171" t="s">
        <v>242</v>
      </c>
      <c r="D51" s="171" t="s">
        <v>242</v>
      </c>
      <c r="E51" s="176"/>
      <c r="F51" s="172"/>
      <c r="G51" s="172"/>
      <c r="H51" s="172"/>
      <c r="I51" s="172"/>
    </row>
    <row r="52" customHeight="1" spans="1:9">
      <c r="A52" s="171" t="s">
        <v>288</v>
      </c>
      <c r="B52" s="171" t="s">
        <v>289</v>
      </c>
      <c r="C52" s="171" t="s">
        <v>283</v>
      </c>
      <c r="D52" s="172" t="s">
        <v>283</v>
      </c>
      <c r="E52" s="173">
        <f>F52+G52+H52</f>
        <v>0</v>
      </c>
      <c r="F52" s="173">
        <f>F53</f>
        <v>0</v>
      </c>
      <c r="G52" s="173">
        <f>G53</f>
        <v>0</v>
      </c>
      <c r="H52" s="173">
        <f>H53+H54</f>
        <v>0</v>
      </c>
      <c r="I52" s="172"/>
    </row>
    <row r="53" customHeight="1" spans="1:9">
      <c r="A53" s="171" t="s">
        <v>290</v>
      </c>
      <c r="B53" s="171" t="s">
        <v>291</v>
      </c>
      <c r="C53" s="171" t="s">
        <v>292</v>
      </c>
      <c r="D53" s="171" t="s">
        <v>291</v>
      </c>
      <c r="E53" s="174">
        <f>F53+G53+H53</f>
        <v>0</v>
      </c>
      <c r="F53" s="175"/>
      <c r="G53" s="175"/>
      <c r="H53" s="175">
        <f>F53/10000</f>
        <v>0</v>
      </c>
      <c r="I53" s="172"/>
    </row>
    <row r="54" customHeight="1" spans="1:9">
      <c r="A54" s="171" t="s">
        <v>242</v>
      </c>
      <c r="B54" s="171" t="s">
        <v>242</v>
      </c>
      <c r="C54" s="171" t="s">
        <v>242</v>
      </c>
      <c r="D54" s="171" t="s">
        <v>242</v>
      </c>
      <c r="E54" s="176"/>
      <c r="F54" s="172"/>
      <c r="G54" s="172"/>
      <c r="H54" s="172"/>
      <c r="I54" s="172"/>
    </row>
  </sheetData>
  <autoFilter ref="A1:I54">
    <extLst/>
  </autoFilter>
  <mergeCells count="2">
    <mergeCell ref="A2:I2"/>
    <mergeCell ref="A6:D6"/>
  </mergeCells>
  <printOptions horizontalCentered="1"/>
  <pageMargins left="0.590277777777778" right="0.590277777777778" top="0.790972222222222" bottom="0.790972222222222" header="0.5" footer="0.5"/>
  <pageSetup paperSize="9" scale="75" fitToHeight="1000" orientation="landscape" blackAndWhite="1"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8"/>
  <sheetViews>
    <sheetView showGridLines="0" showZeros="0" view="pageBreakPreview" zoomScaleNormal="100" workbookViewId="0">
      <selection activeCell="K16" sqref="K16"/>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113" t="s">
        <v>22</v>
      </c>
    </row>
    <row r="2" ht="28.5" customHeight="1" spans="1:6">
      <c r="A2" s="90" t="s">
        <v>293</v>
      </c>
      <c r="B2" s="90"/>
      <c r="C2" s="90"/>
      <c r="D2" s="90"/>
      <c r="E2" s="90"/>
      <c r="F2" s="90"/>
    </row>
    <row r="3" ht="22.5" customHeight="1" spans="6:6">
      <c r="F3" s="112" t="s">
        <v>48</v>
      </c>
    </row>
    <row r="4" ht="22.5" customHeight="1" spans="1:6">
      <c r="A4" s="116" t="s">
        <v>178</v>
      </c>
      <c r="B4" s="116" t="s">
        <v>179</v>
      </c>
      <c r="C4" s="116" t="s">
        <v>143</v>
      </c>
      <c r="D4" s="116" t="s">
        <v>180</v>
      </c>
      <c r="E4" s="116" t="s">
        <v>181</v>
      </c>
      <c r="F4" s="116" t="s">
        <v>183</v>
      </c>
    </row>
    <row r="5" ht="15.75" customHeight="1" spans="1:6">
      <c r="A5" s="99" t="s">
        <v>153</v>
      </c>
      <c r="B5" s="99" t="s">
        <v>153</v>
      </c>
      <c r="C5" s="99" t="s">
        <v>153</v>
      </c>
      <c r="D5" s="99" t="s">
        <v>153</v>
      </c>
      <c r="E5" s="99" t="s">
        <v>153</v>
      </c>
      <c r="F5" s="99" t="s">
        <v>153</v>
      </c>
    </row>
    <row r="6" customHeight="1" spans="1:6">
      <c r="A6" s="177" t="s">
        <v>143</v>
      </c>
      <c r="B6" s="177"/>
      <c r="C6" s="169">
        <f>D6+E6+F6</f>
        <v>3427.36</v>
      </c>
      <c r="D6" s="169">
        <f>D12+D7+D19+D26+D23+D16</f>
        <v>3128.15</v>
      </c>
      <c r="E6" s="169">
        <f>E12+E7+E19+E26+E23+E16</f>
        <v>299.21</v>
      </c>
      <c r="F6" s="172"/>
    </row>
    <row r="7" customHeight="1" spans="1:6">
      <c r="A7" s="178">
        <v>208</v>
      </c>
      <c r="B7" s="172" t="s">
        <v>184</v>
      </c>
      <c r="C7" s="169">
        <f>D7+E7+F7</f>
        <v>435.87</v>
      </c>
      <c r="D7" s="169">
        <f>D8</f>
        <v>435.78</v>
      </c>
      <c r="E7" s="169">
        <f>E8</f>
        <v>0.09</v>
      </c>
      <c r="F7" s="172"/>
    </row>
    <row r="8" customHeight="1" spans="1:6">
      <c r="A8" s="178">
        <v>20805</v>
      </c>
      <c r="B8" s="172" t="s">
        <v>185</v>
      </c>
      <c r="C8" s="173">
        <f>D8+E8+F8</f>
        <v>435.87</v>
      </c>
      <c r="D8" s="173">
        <f>D10+D11+D9</f>
        <v>435.78</v>
      </c>
      <c r="E8" s="173">
        <f>E10+E11+E9</f>
        <v>0.09</v>
      </c>
      <c r="F8" s="172"/>
    </row>
    <row r="9" customHeight="1" spans="1:6">
      <c r="A9" s="178">
        <v>2080502</v>
      </c>
      <c r="B9" s="172" t="s">
        <v>186</v>
      </c>
      <c r="C9" s="174"/>
      <c r="D9" s="175"/>
      <c r="E9" s="175">
        <v>0.09</v>
      </c>
      <c r="F9" s="172"/>
    </row>
    <row r="10" customHeight="1" spans="1:6">
      <c r="A10" s="178">
        <v>2080505</v>
      </c>
      <c r="B10" s="172" t="s">
        <v>187</v>
      </c>
      <c r="C10" s="174">
        <f t="shared" ref="C10:C15" si="0">D10+E10+F10</f>
        <v>290.52</v>
      </c>
      <c r="D10" s="175">
        <v>290.52</v>
      </c>
      <c r="E10" s="175"/>
      <c r="F10" s="172"/>
    </row>
    <row r="11" customHeight="1" spans="1:6">
      <c r="A11" s="178">
        <v>2080506</v>
      </c>
      <c r="B11" s="172" t="s">
        <v>188</v>
      </c>
      <c r="C11" s="174">
        <f t="shared" si="0"/>
        <v>145.26</v>
      </c>
      <c r="D11" s="175">
        <v>145.26</v>
      </c>
      <c r="E11" s="175"/>
      <c r="F11" s="172"/>
    </row>
    <row r="12" customHeight="1" spans="1:6">
      <c r="A12" s="178">
        <v>210</v>
      </c>
      <c r="B12" s="172" t="s">
        <v>189</v>
      </c>
      <c r="C12" s="169">
        <f t="shared" si="0"/>
        <v>152.8</v>
      </c>
      <c r="D12" s="169">
        <f>D13</f>
        <v>152.8</v>
      </c>
      <c r="E12" s="169">
        <f>E13</f>
        <v>0</v>
      </c>
      <c r="F12" s="172"/>
    </row>
    <row r="13" customHeight="1" spans="1:6">
      <c r="A13" s="178">
        <v>21011</v>
      </c>
      <c r="B13" s="172" t="s">
        <v>190</v>
      </c>
      <c r="C13" s="173">
        <f t="shared" si="0"/>
        <v>152.8</v>
      </c>
      <c r="D13" s="173">
        <f>D14+D15</f>
        <v>152.8</v>
      </c>
      <c r="E13" s="173">
        <f>E14+E15</f>
        <v>0</v>
      </c>
      <c r="F13" s="172"/>
    </row>
    <row r="14" customHeight="1" spans="1:6">
      <c r="A14" s="178">
        <v>2101101</v>
      </c>
      <c r="B14" s="172" t="s">
        <v>191</v>
      </c>
      <c r="C14" s="174">
        <f t="shared" si="0"/>
        <v>95.26</v>
      </c>
      <c r="D14" s="175">
        <v>95.26</v>
      </c>
      <c r="E14" s="175"/>
      <c r="F14" s="172"/>
    </row>
    <row r="15" customHeight="1" spans="1:6">
      <c r="A15" s="178">
        <v>2101102</v>
      </c>
      <c r="B15" s="172" t="s">
        <v>192</v>
      </c>
      <c r="C15" s="174">
        <f t="shared" si="0"/>
        <v>57.54</v>
      </c>
      <c r="D15" s="175">
        <v>57.54</v>
      </c>
      <c r="E15" s="175"/>
      <c r="F15" s="172"/>
    </row>
    <row r="16" customHeight="1" spans="1:6">
      <c r="A16" s="178">
        <v>212</v>
      </c>
      <c r="B16" s="172" t="s">
        <v>193</v>
      </c>
      <c r="C16" s="169">
        <f t="shared" ref="C14:C28" si="1">D16+E16+F16</f>
        <v>0</v>
      </c>
      <c r="D16" s="169">
        <f t="shared" ref="D16:D19" si="2">D17</f>
        <v>0</v>
      </c>
      <c r="E16" s="169">
        <f t="shared" ref="E16:E19" si="3">E17</f>
        <v>0</v>
      </c>
      <c r="F16" s="172"/>
    </row>
    <row r="17" customHeight="1" spans="1:6">
      <c r="A17" s="178">
        <v>21202</v>
      </c>
      <c r="B17" s="172" t="s">
        <v>194</v>
      </c>
      <c r="C17" s="173">
        <f t="shared" si="1"/>
        <v>0</v>
      </c>
      <c r="D17" s="173">
        <f t="shared" si="2"/>
        <v>0</v>
      </c>
      <c r="E17" s="173">
        <f t="shared" si="3"/>
        <v>0</v>
      </c>
      <c r="F17" s="172"/>
    </row>
    <row r="18" customHeight="1" spans="1:6">
      <c r="A18" s="178">
        <v>2120201</v>
      </c>
      <c r="B18" s="172" t="s">
        <v>194</v>
      </c>
      <c r="C18" s="174">
        <f t="shared" si="1"/>
        <v>0</v>
      </c>
      <c r="D18" s="175"/>
      <c r="E18" s="175"/>
      <c r="F18" s="172"/>
    </row>
    <row r="19" customHeight="1" spans="1:6">
      <c r="A19" s="172" t="s">
        <v>195</v>
      </c>
      <c r="B19" s="172" t="s">
        <v>196</v>
      </c>
      <c r="C19" s="169">
        <f t="shared" si="1"/>
        <v>2618.21</v>
      </c>
      <c r="D19" s="169">
        <f t="shared" si="2"/>
        <v>2319.09</v>
      </c>
      <c r="E19" s="169">
        <f t="shared" si="3"/>
        <v>299.12</v>
      </c>
      <c r="F19" s="172"/>
    </row>
    <row r="20" customHeight="1" spans="1:6">
      <c r="A20" s="172" t="s">
        <v>197</v>
      </c>
      <c r="B20" s="172" t="s">
        <v>198</v>
      </c>
      <c r="C20" s="173">
        <f t="shared" si="1"/>
        <v>2618.21</v>
      </c>
      <c r="D20" s="173">
        <f>D21+D22</f>
        <v>2319.09</v>
      </c>
      <c r="E20" s="173">
        <f>E21+E22</f>
        <v>299.12</v>
      </c>
      <c r="F20" s="172"/>
    </row>
    <row r="21" customHeight="1" spans="1:6">
      <c r="A21" s="172" t="s">
        <v>199</v>
      </c>
      <c r="B21" s="172" t="s">
        <v>200</v>
      </c>
      <c r="C21" s="174">
        <f t="shared" si="1"/>
        <v>1450.51</v>
      </c>
      <c r="D21" s="175">
        <v>1267.49</v>
      </c>
      <c r="E21" s="175">
        <v>183.02</v>
      </c>
      <c r="F21" s="172"/>
    </row>
    <row r="22" customHeight="1" spans="1:6">
      <c r="A22" s="178">
        <v>2200150</v>
      </c>
      <c r="B22" s="172" t="s">
        <v>202</v>
      </c>
      <c r="C22" s="174">
        <f t="shared" si="1"/>
        <v>1167.7</v>
      </c>
      <c r="D22" s="175">
        <v>1051.6</v>
      </c>
      <c r="E22" s="175">
        <v>116.1</v>
      </c>
      <c r="F22" s="172"/>
    </row>
    <row r="23" customHeight="1" spans="1:6">
      <c r="A23" s="178">
        <v>221</v>
      </c>
      <c r="B23" s="172" t="s">
        <v>203</v>
      </c>
      <c r="C23" s="169">
        <f t="shared" si="1"/>
        <v>220.48</v>
      </c>
      <c r="D23" s="169">
        <f t="shared" ref="D23:D27" si="4">D24</f>
        <v>220.48</v>
      </c>
      <c r="E23" s="169">
        <f t="shared" ref="E23:E27" si="5">E24</f>
        <v>0</v>
      </c>
      <c r="F23" s="172"/>
    </row>
    <row r="24" customHeight="1" spans="1:6">
      <c r="A24" s="178">
        <v>22102</v>
      </c>
      <c r="B24" s="172" t="s">
        <v>204</v>
      </c>
      <c r="C24" s="173">
        <f t="shared" si="1"/>
        <v>220.48</v>
      </c>
      <c r="D24" s="173">
        <f t="shared" si="4"/>
        <v>220.48</v>
      </c>
      <c r="E24" s="173">
        <f t="shared" si="5"/>
        <v>0</v>
      </c>
      <c r="F24" s="172"/>
    </row>
    <row r="25" customHeight="1" spans="1:6">
      <c r="A25" s="178">
        <v>2210201</v>
      </c>
      <c r="B25" s="172" t="s">
        <v>205</v>
      </c>
      <c r="C25" s="174">
        <f t="shared" si="1"/>
        <v>220.48</v>
      </c>
      <c r="D25" s="175">
        <v>220.48</v>
      </c>
      <c r="E25" s="175"/>
      <c r="F25" s="172"/>
    </row>
    <row r="26" customHeight="1" spans="1:6">
      <c r="A26" s="178">
        <v>224</v>
      </c>
      <c r="B26" s="172" t="s">
        <v>206</v>
      </c>
      <c r="C26" s="169">
        <f t="shared" si="1"/>
        <v>0</v>
      </c>
      <c r="D26" s="169">
        <f t="shared" si="4"/>
        <v>0</v>
      </c>
      <c r="E26" s="169">
        <f t="shared" si="5"/>
        <v>0</v>
      </c>
      <c r="F26" s="172"/>
    </row>
    <row r="27" customHeight="1" spans="1:6">
      <c r="A27" s="178">
        <v>22406</v>
      </c>
      <c r="B27" s="172" t="s">
        <v>207</v>
      </c>
      <c r="C27" s="173">
        <f t="shared" si="1"/>
        <v>0</v>
      </c>
      <c r="D27" s="173">
        <f t="shared" si="4"/>
        <v>0</v>
      </c>
      <c r="E27" s="173">
        <f t="shared" si="5"/>
        <v>0</v>
      </c>
      <c r="F27" s="172"/>
    </row>
    <row r="28" customHeight="1" spans="1:5">
      <c r="A28" s="178">
        <v>2240601</v>
      </c>
      <c r="B28" s="172" t="s">
        <v>208</v>
      </c>
      <c r="C28" s="174">
        <f t="shared" si="1"/>
        <v>0</v>
      </c>
      <c r="D28" s="175"/>
      <c r="E28" s="175"/>
    </row>
  </sheetData>
  <mergeCells count="2">
    <mergeCell ref="A2:F2"/>
    <mergeCell ref="A6:B6"/>
  </mergeCells>
  <printOptions horizontalCentered="1"/>
  <pageMargins left="0.590277777777778" right="0.590277777777778" top="0.790972222222222" bottom="0.790972222222222" header="0.5" footer="0.5"/>
  <pageSetup paperSize="9" fitToHeight="1000" orientation="landscape" blackAndWhite="1"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23</vt:i4>
      </vt:variant>
    </vt:vector>
  </HeadingPairs>
  <TitlesOfParts>
    <vt:vector size="23"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表14-部门专项业务经费绩效目标表(1)</vt:lpstr>
      <vt:lpstr>表14-部门专项业务经费绩效目标表 (2)</vt:lpstr>
      <vt:lpstr>表14-部门专项业务经费绩效目标表 (3)</vt:lpstr>
      <vt:lpstr>表14-部门专项业务经费绩效目标表 (4)</vt:lpstr>
      <vt:lpstr>表14-部门专项业务经费绩效目标表 (5)</vt:lpstr>
      <vt:lpstr>表14-部门专项业务经费绩效目标表 (6)</vt:lpstr>
      <vt:lpstr>表15-部门整体支出绩效目标表</vt:lpstr>
      <vt:lpstr>表16-专项资金总体绩效目标表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2018-01-09T01:56:00Z</dcterms:created>
  <dcterms:modified xsi:type="dcterms:W3CDTF">2022-05-05T08:42:13Z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2052-11.1.0.11405</vt:lpwstr>
  </property>
  <property fmtid="{D5CDD505-2E9C-101B-9397-08002B2CF9AE}" pid="3" name="KSOReadingLayout">
    <vt:bool>true</vt:bool>
  </property>
  <property fmtid="{D5CDD505-2E9C-101B-9397-08002B2CF9AE}" pid="4" name="ICV">
    <vt:lpwstr>E00F7AE9A5F6485BA6387811A26EF378</vt:lpwstr>
  </property>
</Properties>
</file>